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firstSheet="3" activeTab="4"/>
  </bookViews>
  <sheets>
    <sheet name="Титульный лист" sheetId="1" r:id="rId1"/>
    <sheet name="Часть 1 Фин.обеспеч." sheetId="2" r:id="rId2"/>
    <sheet name="Часть 2 Показат. объема" sheetId="3" r:id="rId3"/>
    <sheet name="Часть 3 Эффективность" sheetId="4" r:id="rId4"/>
    <sheet name="Часть 4 Показатели качества" sheetId="5" r:id="rId5"/>
  </sheets>
  <definedNames/>
  <calcPr fullCalcOnLoad="1"/>
</workbook>
</file>

<file path=xl/sharedStrings.xml><?xml version="1.0" encoding="utf-8"?>
<sst xmlns="http://schemas.openxmlformats.org/spreadsheetml/2006/main" count="214" uniqueCount="137">
  <si>
    <t>Приложение 5</t>
  </si>
  <si>
    <t>к Порядку формирования</t>
  </si>
  <si>
    <t>и финансового обеспечения выполнения</t>
  </si>
  <si>
    <t>государственного задания на оказание</t>
  </si>
  <si>
    <t>государственных услуг (выполнение работ)</t>
  </si>
  <si>
    <t>государственными учреждениями</t>
  </si>
  <si>
    <t>здравоохранения Тверской области</t>
  </si>
  <si>
    <t>УТВЕРЖДАЮ</t>
  </si>
  <si>
    <t>Отчет о выполнении государственного задания</t>
  </si>
  <si>
    <t>(наименование государственного учреждения Тверской области)</t>
  </si>
  <si>
    <t>(6 месяцев, 9 месяцев, год)</t>
  </si>
  <si>
    <t>наименование должности руководителя</t>
  </si>
  <si>
    <t>государственного учреждения</t>
  </si>
  <si>
    <t>Тверской области</t>
  </si>
  <si>
    <t>подпись расшифровка подписи</t>
  </si>
  <si>
    <t>СОГЛАСОВАНО</t>
  </si>
  <si>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</si>
  <si>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</si>
  <si>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</si>
  <si>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</si>
  <si>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</si>
  <si>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</si>
  <si>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Характеристика причин отклонения индекса освоения финансовых средств от 1</t>
  </si>
  <si>
    <t>Наименование государственной услуги (работы)</t>
  </si>
  <si>
    <t>Часть II. Достижение показателей объема государственных</t>
  </si>
  <si>
    <t>услуг, выполнения работ</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</si>
  <si>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</si>
  <si>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</si>
  <si>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</si>
  <si>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</si>
  <si>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</si>
  <si>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</si>
  <si>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Вес показателя в общем объеме государственных услуг (работ) в рамках государственного задания</t>
  </si>
  <si>
    <t>Итоговое выполнение государственного задания с учетом веса показателя объема государственных услуг, выполнения работ</t>
  </si>
  <si>
    <t>Характеристика причин отклонения показателя объема государственных услуг, выполнения работ от запланированного значения</t>
  </si>
  <si>
    <t>Индекс достижения показателей объема государственной услуги, выполнения работы 8 = 7/6</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</si>
  <si>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</si>
  <si>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</si>
  <si>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</si>
  <si>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</si>
  <si>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</si>
  <si>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</si>
  <si>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</si>
  <si>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</si>
  <si>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</si>
  <si>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</si>
  <si>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</si>
  <si>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</si>
  <si>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</si>
  <si>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Характеристика причин отклонения показателя качества государственной услуги (работы) от нормативного значения</t>
  </si>
  <si>
    <t>Индекс достижения планового значения показателей качества государственной услуги (работы) в отчетном периоде, гр. 8 = гр. 6 / гр. 5</t>
  </si>
  <si>
    <t>1.1</t>
  </si>
  <si>
    <t>Главный врач</t>
  </si>
  <si>
    <t xml:space="preserve">                        Н.Н.Веселов</t>
  </si>
  <si>
    <t>ГБУЗ "Весьегонская ЦРБ"</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</si>
  <si>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Наркология. Амбулаторно</t>
  </si>
  <si>
    <t>число посещений</t>
  </si>
  <si>
    <t>число обращений</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</si>
  <si>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Психиатрия. Амбулаторно.</t>
  </si>
  <si>
    <t>Скорая, в том числе скорая специализированная, медицинская помощь (включая медицинскую эвакуацию), не включенная в базовую программу обязательного медицинского страхования, а также оказание медицинской помощи при чрезвычайных ситуациях. Скорая, в том числе скорая специализированная, медицинская помощь (за исключением санитарно-авиационной эвакуации). Вне медицинской организации.</t>
  </si>
  <si>
    <t>число пациентов</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</si>
  <si>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Фтизиатрия. Амбулаторно</t>
  </si>
  <si>
    <t>Патологическая анатомия</t>
  </si>
  <si>
    <t>количество исследований</t>
  </si>
  <si>
    <t>итого</t>
  </si>
  <si>
    <t>Соответствие порядкам оказания медицинской помощи и на основе стандартов медицинской помощи</t>
  </si>
  <si>
    <t>% (процент)</t>
  </si>
  <si>
    <t>Удовлетворенность потребителей в оказанной государственной услуге</t>
  </si>
  <si>
    <t>2</t>
  </si>
  <si>
    <t>2.1.</t>
  </si>
  <si>
    <t>2.2.</t>
  </si>
  <si>
    <t>1.2.</t>
  </si>
  <si>
    <t>3</t>
  </si>
  <si>
    <t>3.1.</t>
  </si>
  <si>
    <t>3.2.</t>
  </si>
  <si>
    <t>4</t>
  </si>
  <si>
    <t>4.1.</t>
  </si>
  <si>
    <t>4.2.</t>
  </si>
  <si>
    <t>5</t>
  </si>
  <si>
    <t>5.1</t>
  </si>
  <si>
    <t>5.2.</t>
  </si>
  <si>
    <t>6</t>
  </si>
  <si>
    <t>6.1.</t>
  </si>
  <si>
    <t>6.2.</t>
  </si>
  <si>
    <t>7</t>
  </si>
  <si>
    <t>7.1.</t>
  </si>
  <si>
    <t>7.2.</t>
  </si>
  <si>
    <t>8</t>
  </si>
  <si>
    <t>8.1.</t>
  </si>
  <si>
    <t>соответствие порядку оказания медицинской помощи по профилю "патологическая анатомия"</t>
  </si>
  <si>
    <t>амбулаторно-поликлиническая помощь</t>
  </si>
  <si>
    <t xml:space="preserve">скорая мед.помощь </t>
  </si>
  <si>
    <t>патологическая анатомия</t>
  </si>
  <si>
    <t>ИТОГО</t>
  </si>
  <si>
    <t xml:space="preserve">280000000120000940408200001200500003003100103 </t>
  </si>
  <si>
    <t>условная единица</t>
  </si>
  <si>
    <t xml:space="preserve">280000000120000940408200001200400003006100101 </t>
  </si>
  <si>
    <t xml:space="preserve">280000000120000940408204000500000004008100101 </t>
  </si>
  <si>
    <t xml:space="preserve">280000000120000940408200001200600003001100101 </t>
  </si>
  <si>
    <t xml:space="preserve">280000000120000940408339100000000000003100101 </t>
  </si>
  <si>
    <t>процент (%)</t>
  </si>
  <si>
    <t>Индекс освоения финансовых средств, (гр. 6 = гр. 5 /( гр. 2 + гр. 3 + гр. 4))</t>
  </si>
  <si>
    <r>
      <t xml:space="preserve">Разрешенный к использованию остаток субсидии на выполнение государственного задания за отчетный финансовый год, руб. </t>
    </r>
    <r>
      <rPr>
        <i/>
        <sz val="11"/>
        <rFont val="Times New Roman"/>
        <family val="1"/>
      </rPr>
      <t>(остаток средств 2016 года)</t>
    </r>
  </si>
  <si>
    <t>паллиативная медицинская помощь (стационар)</t>
  </si>
  <si>
    <t>медицинская помощь в экстренной форме незастрахованным гражданам в системе обазательного медицинского страхования</t>
  </si>
  <si>
    <t>Медицинское освидетельствование на состояние опьянения (алкогольного, наркотического или иного токсического)</t>
  </si>
  <si>
    <t>280000000120000940408209000000000001001100101</t>
  </si>
  <si>
    <t>Паллиативная медицинская помощь. Стационар</t>
  </si>
  <si>
    <t>количество койко-дней</t>
  </si>
  <si>
    <t>койко-дней</t>
  </si>
  <si>
    <t>Медицинская помощь в экстренной форме незастрахованным гражданам в системе обязательного медицинского страхования</t>
  </si>
  <si>
    <t>Случаев госпитализации</t>
  </si>
  <si>
    <t>количество освидетельствований</t>
  </si>
  <si>
    <t>штук</t>
  </si>
  <si>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1"/>
        <rFont val="Times New Roman"/>
        <family val="1"/>
      </rPr>
      <t>Наркология.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</si>
  <si>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1"/>
        <rFont val="Times New Roman"/>
        <family val="1"/>
      </rPr>
      <t>Психиатрия.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</si>
  <si>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1"/>
        <rFont val="Times New Roman"/>
        <family val="1"/>
      </rPr>
      <t>Фтизиатрия. Амбулаторно</t>
    </r>
  </si>
  <si>
    <t>8.2.</t>
  </si>
  <si>
    <t>9</t>
  </si>
  <si>
    <t>10</t>
  </si>
  <si>
    <t>9.1.</t>
  </si>
  <si>
    <t>9.2.</t>
  </si>
  <si>
    <t>10.1.</t>
  </si>
  <si>
    <t>11</t>
  </si>
  <si>
    <t>Медицинское освидетельстование на состояние опьянения (алкогольного, наркотического или иного токсического)</t>
  </si>
  <si>
    <t>Заместитель Председателя Правительства Тверской области - Министр здравоохранения Тверской области</t>
  </si>
  <si>
    <t>исполнительного органа</t>
  </si>
  <si>
    <t>государственной власти</t>
  </si>
  <si>
    <t>Тверской области, осуществляющего</t>
  </si>
  <si>
    <t>функции и полномочия учредителя</t>
  </si>
  <si>
    <t>В.А. Синода</t>
  </si>
  <si>
    <t>"___" октября  2017 г.</t>
  </si>
  <si>
    <t>"___" октября 2017 г.</t>
  </si>
  <si>
    <r>
      <t>за отчетный период</t>
    </r>
    <r>
      <rPr>
        <b/>
        <sz val="12"/>
        <color indexed="8"/>
        <rFont val="Times New Roman"/>
        <family val="1"/>
      </rPr>
      <t xml:space="preserve"> с января по сентябрь  2017года</t>
    </r>
  </si>
  <si>
    <t>отклонение индекса от 1,0 на 0,25- остались денежные средства, предназначенные 1) на выплату заработной платы и начислений на нее за  сентябрь 2017г-срок выплаты 10.10.2017г, 2)на закупку  медикаментов-торги затянулись.</t>
  </si>
  <si>
    <t>отклонение индекса от 1,0 на 0,33- остались денежные средства, предназначенные 1) на выплату заработной платы и начислений на нее за сентябрь 2017г-срок выплаты 10.10.2017г, 2)на закупку  продуктов питания,медикаментов, ГСМ, дров, моющих ср-в , оборудования. Не освоены средства, так как   торги затянулись.</t>
  </si>
  <si>
    <t>отклонение индекса от 1,0 на 0,82- остались денежные средства, предназначенные 1)на возмещение затрат на отопление Пронинского ФАП на 2 полугодие 2017г; 2)на приобретение медикаментов, на приобретение тепловой энергии в горячей воде (отопление) гл.корпуса ЦРБ  -оплата запланирована на 4кв. 2017г.Все денежные средства в течении 2017г будут освоены полностью</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</si>
</sst>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2">
    <font>
      <sz val="11"/>
      <color indexed="8"/>
      <name val="Calibri"/>
      <family val="2"/>
    </font>
    <font>
      <sz val="12"/>
      <color indexed="8"/>
      <name val="Times New Roman"/>
      <family val="1"/>
    </font>
    <font>
      <sz val="10"/>
      <color indexed="8"/>
      <name val="Courier New"/>
      <family val="3"/>
    </font>
    <font>
      <sz val="8"/>
      <name val="Calibri"/>
      <family val="2"/>
    </font>
    <font>
      <b/>
      <sz val="12"/>
      <color indexed="8"/>
      <name val="Times New Roman"/>
      <family val="1"/>
    </font>
    <font>
      <sz val="11"/>
      <color indexed="8"/>
      <name val="Times New Roman"/>
      <family val="1"/>
    </font>
    <font>
      <sz val="11"/>
      <color indexed="10"/>
      <name val="Times New Roman"/>
      <family val="1"/>
    </font>
    <font>
      <sz val="11"/>
      <name val="Times New Roman"/>
      <family val="1"/>
    </font>
    <font>
      <sz val="11"/>
      <color indexed="10"/>
      <name val="Calibri"/>
      <family val="2"/>
    </font>
    <font>
      <sz val="12"/>
      <color indexed="10"/>
      <name val="Times New Roman"/>
      <family val="1"/>
    </font>
    <font>
      <i/>
      <sz val="11"/>
      <name val="Times New Roman"/>
      <family val="1"/>
    </font>
    <font>
      <b/>
      <sz val="11"/>
      <name val="Times New Roman"/>
      <family val="1"/>
    </font>
    <font>
      <sz val="12"/>
      <name val="Times New Roman"/>
      <family val="1"/>
    </font>
    <font>
      <sz val="11"/>
      <name val="Calibri"/>
      <family val="2"/>
    </font>
    <font>
      <b/>
      <sz val="12"/>
      <name val="Times New Roman"/>
      <family val="1"/>
    </font>
    <font>
      <b/>
      <sz val="11"/>
      <name val="Calibri"/>
      <family val="2"/>
    </font>
    <font>
      <b/>
      <sz val="11"/>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medium"/>
      <bottom style="medium"/>
    </border>
    <border>
      <left style="medium"/>
      <right style="medium"/>
      <top/>
      <bottom style="medium"/>
    </border>
    <border>
      <left/>
      <right style="medium"/>
      <top/>
      <bottom style="medium"/>
    </border>
    <border>
      <left/>
      <right/>
      <top/>
      <bottom style="thin"/>
    </border>
    <border>
      <left style="medium"/>
      <right style="medium"/>
      <top style="medium"/>
      <bottom/>
    </border>
    <border>
      <left style="medium"/>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24" fillId="7" borderId="1" applyNumberFormat="0" applyAlignment="0" applyProtection="0"/>
    <xf numFmtId="0" fontId="25" fillId="20" borderId="2" applyNumberFormat="0" applyAlignment="0" applyProtection="0"/>
    <xf numFmtId="0" fontId="26"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30" fillId="0" borderId="6" applyNumberFormat="0" applyFill="0" applyAlignment="0" applyProtection="0"/>
    <xf numFmtId="0" fontId="28" fillId="21" borderId="7" applyNumberFormat="0" applyAlignment="0" applyProtection="0"/>
    <xf numFmtId="0" fontId="17" fillId="0" borderId="0" applyNumberFormat="0" applyFill="0" applyBorder="0" applyAlignment="0" applyProtection="0"/>
    <xf numFmtId="0" fontId="23" fillId="22" borderId="0" applyNumberFormat="0" applyBorder="0" applyAlignment="0" applyProtection="0"/>
    <xf numFmtId="0" fontId="22" fillId="3" borderId="0" applyNumberFormat="0" applyBorder="0" applyAlignment="0" applyProtection="0"/>
    <xf numFmtId="0" fontId="2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cellStyleXfs>
  <cellXfs count="64">
    <xf numFmtId="0" fontId="0" fillId="0" borderId="0" xfId="0" applyAlignment="1">
      <alignment/>
    </xf>
    <xf numFmtId="0" fontId="2" fillId="0" borderId="0" xfId="0" applyFont="1" applyAlignment="1">
      <alignment horizontal="justify"/>
    </xf>
    <xf numFmtId="0" fontId="1" fillId="0" borderId="0" xfId="0" applyFont="1" applyAlignment="1">
      <alignment horizontal="justify"/>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49" fontId="1" fillId="0" borderId="0" xfId="0" applyNumberFormat="1" applyFont="1" applyAlignment="1">
      <alignment horizontal="justify"/>
    </xf>
    <xf numFmtId="49" fontId="0" fillId="0" borderId="0" xfId="0" applyNumberFormat="1" applyAlignment="1">
      <alignment/>
    </xf>
    <xf numFmtId="0" fontId="5" fillId="0" borderId="0" xfId="0" applyFont="1" applyAlignment="1">
      <alignment/>
    </xf>
    <xf numFmtId="0" fontId="5" fillId="0" borderId="0" xfId="0" applyFont="1" applyAlignment="1">
      <alignment horizontal="justify"/>
    </xf>
    <xf numFmtId="0" fontId="5" fillId="0" borderId="10" xfId="0" applyFont="1" applyBorder="1" applyAlignment="1">
      <alignment horizontal="center" vertical="top" wrapText="1"/>
    </xf>
    <xf numFmtId="0" fontId="6" fillId="0" borderId="0" xfId="0" applyFont="1" applyAlignment="1">
      <alignment/>
    </xf>
    <xf numFmtId="49" fontId="5" fillId="0" borderId="10" xfId="0" applyNumberFormat="1" applyFont="1" applyBorder="1" applyAlignment="1">
      <alignment horizontal="center" vertical="top" wrapText="1"/>
    </xf>
    <xf numFmtId="0" fontId="7" fillId="0" borderId="10" xfId="0" applyFont="1" applyBorder="1" applyAlignment="1">
      <alignment horizontal="center" vertical="top" wrapText="1"/>
    </xf>
    <xf numFmtId="0" fontId="6" fillId="0" borderId="10" xfId="0" applyFont="1" applyBorder="1" applyAlignment="1">
      <alignment vertical="top" wrapText="1"/>
    </xf>
    <xf numFmtId="0" fontId="9" fillId="0" borderId="0" xfId="0" applyFont="1" applyAlignment="1">
      <alignment/>
    </xf>
    <xf numFmtId="0" fontId="8" fillId="0" borderId="0" xfId="0" applyFont="1" applyAlignment="1">
      <alignment/>
    </xf>
    <xf numFmtId="4" fontId="7" fillId="0" borderId="10" xfId="0" applyNumberFormat="1" applyFont="1" applyBorder="1" applyAlignment="1">
      <alignment/>
    </xf>
    <xf numFmtId="4" fontId="7" fillId="0" borderId="10" xfId="0" applyNumberFormat="1" applyFont="1" applyBorder="1" applyAlignment="1">
      <alignment vertical="top" wrapText="1"/>
    </xf>
    <xf numFmtId="2" fontId="7" fillId="0" borderId="10" xfId="0" applyNumberFormat="1" applyFont="1" applyBorder="1" applyAlignment="1">
      <alignment vertical="top" wrapText="1"/>
    </xf>
    <xf numFmtId="0" fontId="7" fillId="0" borderId="10" xfId="0" applyFont="1" applyBorder="1" applyAlignment="1">
      <alignment vertical="top" wrapText="1"/>
    </xf>
    <xf numFmtId="0" fontId="7" fillId="0" borderId="10" xfId="0" applyFont="1" applyBorder="1" applyAlignment="1">
      <alignment wrapText="1"/>
    </xf>
    <xf numFmtId="4" fontId="11" fillId="0" borderId="10" xfId="0" applyNumberFormat="1" applyFont="1" applyBorder="1" applyAlignment="1">
      <alignment/>
    </xf>
    <xf numFmtId="2" fontId="11" fillId="0" borderId="10" xfId="0" applyNumberFormat="1" applyFont="1" applyBorder="1" applyAlignment="1">
      <alignment vertical="top" wrapText="1"/>
    </xf>
    <xf numFmtId="0" fontId="7" fillId="0" borderId="0" xfId="0" applyFont="1" applyAlignment="1">
      <alignment/>
    </xf>
    <xf numFmtId="0" fontId="6" fillId="0" borderId="10" xfId="0" applyFont="1" applyBorder="1" applyAlignment="1">
      <alignment wrapText="1"/>
    </xf>
    <xf numFmtId="0" fontId="6" fillId="0" borderId="10" xfId="0" applyFont="1" applyBorder="1" applyAlignment="1">
      <alignment horizontal="center" vertical="top" wrapText="1"/>
    </xf>
    <xf numFmtId="0" fontId="6" fillId="0" borderId="0" xfId="0" applyFont="1" applyAlignment="1">
      <alignment wrapText="1"/>
    </xf>
    <xf numFmtId="0" fontId="8" fillId="0" borderId="0" xfId="0" applyFont="1" applyAlignment="1">
      <alignment/>
    </xf>
    <xf numFmtId="49" fontId="8" fillId="0" borderId="0" xfId="0" applyNumberFormat="1" applyFont="1" applyAlignment="1">
      <alignment/>
    </xf>
    <xf numFmtId="49" fontId="8" fillId="0" borderId="0" xfId="0" applyNumberFormat="1" applyFont="1" applyAlignment="1">
      <alignment/>
    </xf>
    <xf numFmtId="0" fontId="12" fillId="0" borderId="0" xfId="0" applyFont="1" applyAlignment="1">
      <alignment/>
    </xf>
    <xf numFmtId="0" fontId="11" fillId="0" borderId="10" xfId="0" applyFont="1" applyBorder="1" applyAlignment="1">
      <alignment/>
    </xf>
    <xf numFmtId="0" fontId="14" fillId="0" borderId="0" xfId="0" applyFont="1" applyAlignment="1">
      <alignment/>
    </xf>
    <xf numFmtId="49" fontId="7" fillId="0" borderId="10" xfId="0" applyNumberFormat="1" applyFont="1" applyBorder="1" applyAlignment="1" quotePrefix="1">
      <alignment vertical="top" wrapText="1"/>
    </xf>
    <xf numFmtId="0" fontId="7" fillId="0" borderId="10" xfId="0" applyNumberFormat="1" applyFont="1" applyBorder="1" applyAlignment="1">
      <alignment vertical="top" wrapText="1"/>
    </xf>
    <xf numFmtId="49" fontId="7" fillId="0" borderId="10" xfId="0" applyNumberFormat="1" applyFont="1" applyBorder="1" applyAlignment="1">
      <alignment vertical="top" wrapText="1"/>
    </xf>
    <xf numFmtId="49" fontId="7" fillId="0" borderId="10" xfId="0" applyNumberFormat="1" applyFont="1" applyBorder="1" applyAlignment="1">
      <alignment horizontal="center" vertical="top" wrapText="1"/>
    </xf>
    <xf numFmtId="0" fontId="13" fillId="0" borderId="0" xfId="0" applyFont="1" applyAlignment="1">
      <alignment/>
    </xf>
    <xf numFmtId="0" fontId="7" fillId="0" borderId="10" xfId="0" applyFont="1" applyBorder="1" applyAlignment="1">
      <alignment horizontal="left" vertical="center" wrapText="1"/>
    </xf>
    <xf numFmtId="49" fontId="13" fillId="0" borderId="0" xfId="0" applyNumberFormat="1" applyFont="1" applyAlignment="1">
      <alignment/>
    </xf>
    <xf numFmtId="0" fontId="12" fillId="0" borderId="0" xfId="0" applyFont="1" applyFill="1" applyBorder="1" applyAlignment="1">
      <alignment vertical="top" wrapText="1"/>
    </xf>
    <xf numFmtId="0" fontId="11" fillId="0" borderId="10" xfId="0" applyFont="1" applyBorder="1" applyAlignment="1">
      <alignment horizontal="center" vertical="top" wrapText="1"/>
    </xf>
    <xf numFmtId="49" fontId="11" fillId="0" borderId="10" xfId="0" applyNumberFormat="1" applyFont="1" applyBorder="1" applyAlignment="1" quotePrefix="1">
      <alignment vertical="top" wrapText="1"/>
    </xf>
    <xf numFmtId="0" fontId="11" fillId="0" borderId="10" xfId="0" applyFont="1" applyBorder="1" applyAlignment="1">
      <alignment vertical="top" wrapText="1"/>
    </xf>
    <xf numFmtId="4" fontId="11" fillId="0" borderId="10" xfId="0" applyNumberFormat="1" applyFont="1" applyBorder="1" applyAlignment="1">
      <alignment vertical="top" wrapText="1"/>
    </xf>
    <xf numFmtId="0" fontId="15" fillId="0" borderId="0" xfId="0" applyFont="1" applyAlignment="1">
      <alignment/>
    </xf>
    <xf numFmtId="0" fontId="16" fillId="0" borderId="10" xfId="0" applyFont="1" applyBorder="1" applyAlignment="1">
      <alignment wrapText="1"/>
    </xf>
    <xf numFmtId="4" fontId="7" fillId="0" borderId="0" xfId="0" applyNumberFormat="1" applyFont="1" applyAlignment="1">
      <alignment/>
    </xf>
    <xf numFmtId="0" fontId="2" fillId="0" borderId="0" xfId="0" applyFont="1" applyAlignment="1">
      <alignment/>
    </xf>
    <xf numFmtId="0" fontId="1" fillId="0" borderId="0" xfId="0" applyFont="1" applyAlignment="1">
      <alignment horizontal="right"/>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horizontal="left" vertical="center" wrapText="1"/>
    </xf>
    <xf numFmtId="0" fontId="1" fillId="0" borderId="0" xfId="0" applyFont="1" applyAlignment="1">
      <alignment horizontal="center"/>
    </xf>
    <xf numFmtId="0" fontId="2" fillId="0" borderId="13" xfId="0" applyFont="1" applyBorder="1" applyAlignment="1">
      <alignment horizontal="right"/>
    </xf>
    <xf numFmtId="0" fontId="4" fillId="0" borderId="0" xfId="0" applyFont="1" applyAlignment="1">
      <alignment horizontal="center"/>
    </xf>
    <xf numFmtId="0" fontId="2" fillId="0" borderId="13" xfId="0" applyFont="1" applyBorder="1" applyAlignment="1">
      <alignment horizontal="center" wrapText="1"/>
    </xf>
    <xf numFmtId="0" fontId="5" fillId="0" borderId="0" xfId="0" applyFont="1" applyAlignment="1">
      <alignment horizontal="center"/>
    </xf>
    <xf numFmtId="2" fontId="6" fillId="0" borderId="14" xfId="0" applyNumberFormat="1" applyFont="1" applyBorder="1" applyAlignment="1">
      <alignment horizontal="center" vertical="center" wrapText="1"/>
    </xf>
    <xf numFmtId="2" fontId="6" fillId="0" borderId="15" xfId="0" applyNumberFormat="1" applyFont="1" applyBorder="1" applyAlignment="1">
      <alignment horizontal="center" vertical="center" wrapText="1"/>
    </xf>
    <xf numFmtId="2" fontId="6" fillId="0" borderId="11" xfId="0" applyNumberFormat="1" applyFont="1" applyBorder="1" applyAlignment="1">
      <alignment horizontal="center" vertical="center" wrapText="1"/>
    </xf>
    <xf numFmtId="2" fontId="12" fillId="0" borderId="11" xfId="0" applyNumberFormat="1" applyFont="1" applyBorder="1" applyAlignment="1">
      <alignment vertical="top" wrapText="1"/>
    </xf>
    <xf numFmtId="2" fontId="12" fillId="0" borderId="12" xfId="0" applyNumberFormat="1" applyFont="1" applyBorder="1" applyAlignment="1">
      <alignmen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4</xdr:row>
      <xdr:rowOff>1485900</xdr:rowOff>
    </xdr:from>
    <xdr:to>
      <xdr:col>9</xdr:col>
      <xdr:colOff>1209675</xdr:colOff>
      <xdr:row>4</xdr:row>
      <xdr:rowOff>1647825</xdr:rowOff>
    </xdr:to>
    <xdr:pic>
      <xdr:nvPicPr>
        <xdr:cNvPr id="1" name="Рисунок 1"/>
        <xdr:cNvPicPr preferRelativeResize="1">
          <a:picLocks noChangeAspect="1"/>
        </xdr:cNvPicPr>
      </xdr:nvPicPr>
      <xdr:blipFill>
        <a:blip r:embed="rId1"/>
        <a:stretch>
          <a:fillRect/>
        </a:stretch>
      </xdr:blipFill>
      <xdr:spPr>
        <a:xfrm>
          <a:off x="11944350" y="2257425"/>
          <a:ext cx="1123950"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41"/>
  <sheetViews>
    <sheetView zoomScalePageLayoutView="0" workbookViewId="0" topLeftCell="A25">
      <selection activeCell="A41" sqref="A41:M41"/>
    </sheetView>
  </sheetViews>
  <sheetFormatPr defaultColWidth="9.140625" defaultRowHeight="15"/>
  <cols>
    <col min="1" max="1" width="7.7109375" style="0" customWidth="1"/>
    <col min="8" max="8" width="14.7109375" style="0" customWidth="1"/>
    <col min="9" max="9" width="17.421875" style="0" customWidth="1"/>
  </cols>
  <sheetData>
    <row r="1" spans="9:13" ht="15" customHeight="1">
      <c r="I1" s="50" t="s">
        <v>0</v>
      </c>
      <c r="J1" s="50"/>
      <c r="K1" s="50"/>
      <c r="L1" s="50"/>
      <c r="M1" s="50"/>
    </row>
    <row r="2" spans="9:13" ht="15" customHeight="1">
      <c r="I2" s="50" t="s">
        <v>1</v>
      </c>
      <c r="J2" s="50"/>
      <c r="K2" s="50"/>
      <c r="L2" s="50"/>
      <c r="M2" s="50"/>
    </row>
    <row r="3" spans="9:13" ht="15" customHeight="1">
      <c r="I3" s="50" t="s">
        <v>2</v>
      </c>
      <c r="J3" s="50"/>
      <c r="K3" s="50"/>
      <c r="L3" s="50"/>
      <c r="M3" s="50"/>
    </row>
    <row r="4" spans="9:13" ht="15" customHeight="1">
      <c r="I4" s="50" t="s">
        <v>3</v>
      </c>
      <c r="J4" s="50"/>
      <c r="K4" s="50"/>
      <c r="L4" s="50"/>
      <c r="M4" s="50"/>
    </row>
    <row r="5" spans="9:13" ht="15" customHeight="1">
      <c r="I5" s="50" t="s">
        <v>4</v>
      </c>
      <c r="J5" s="50"/>
      <c r="K5" s="50"/>
      <c r="L5" s="50"/>
      <c r="M5" s="50"/>
    </row>
    <row r="6" spans="9:13" ht="15" customHeight="1">
      <c r="I6" s="50" t="s">
        <v>5</v>
      </c>
      <c r="J6" s="50"/>
      <c r="K6" s="50"/>
      <c r="L6" s="50"/>
      <c r="M6" s="50"/>
    </row>
    <row r="7" spans="9:13" ht="15" customHeight="1">
      <c r="I7" s="50" t="s">
        <v>6</v>
      </c>
      <c r="J7" s="50"/>
      <c r="K7" s="50"/>
      <c r="L7" s="50"/>
      <c r="M7" s="50"/>
    </row>
    <row r="9" spans="7:9" ht="15">
      <c r="G9" s="51" t="s">
        <v>7</v>
      </c>
      <c r="H9" s="51"/>
      <c r="I9" s="51"/>
    </row>
    <row r="10" ht="15">
      <c r="H10" s="1"/>
    </row>
    <row r="11" spans="7:9" ht="26.25" customHeight="1">
      <c r="G11" s="51" t="s">
        <v>52</v>
      </c>
      <c r="H11" s="51"/>
      <c r="I11" s="51"/>
    </row>
    <row r="12" spans="7:9" ht="35.25" customHeight="1">
      <c r="G12" s="53" t="s">
        <v>11</v>
      </c>
      <c r="H12" s="53"/>
      <c r="I12" s="53"/>
    </row>
    <row r="13" spans="7:9" ht="15">
      <c r="G13" s="52" t="s">
        <v>12</v>
      </c>
      <c r="H13" s="52"/>
      <c r="I13" s="52"/>
    </row>
    <row r="14" spans="7:9" ht="15">
      <c r="G14" s="52" t="s">
        <v>13</v>
      </c>
      <c r="H14" s="52"/>
      <c r="I14" s="52"/>
    </row>
    <row r="15" spans="7:9" ht="36.75" customHeight="1">
      <c r="G15" s="51" t="s">
        <v>53</v>
      </c>
      <c r="H15" s="51"/>
      <c r="I15" s="51"/>
    </row>
    <row r="16" spans="7:9" ht="15">
      <c r="G16" s="51" t="s">
        <v>14</v>
      </c>
      <c r="H16" s="51"/>
      <c r="I16" s="51"/>
    </row>
    <row r="17" ht="15">
      <c r="H17" s="1"/>
    </row>
    <row r="18" spans="7:9" ht="15">
      <c r="G18" s="51" t="s">
        <v>131</v>
      </c>
      <c r="H18" s="51"/>
      <c r="I18" s="51"/>
    </row>
    <row r="19" ht="29.25" customHeight="1">
      <c r="H19" s="1"/>
    </row>
    <row r="20" spans="7:9" ht="15">
      <c r="G20" s="51" t="s">
        <v>15</v>
      </c>
      <c r="H20" s="51"/>
      <c r="I20" s="51"/>
    </row>
    <row r="21" ht="15">
      <c r="H21" s="1"/>
    </row>
    <row r="22" spans="7:9" ht="61.5" customHeight="1">
      <c r="G22" s="57" t="s">
        <v>125</v>
      </c>
      <c r="H22" s="57"/>
      <c r="I22" s="57"/>
    </row>
    <row r="23" spans="7:9" ht="15">
      <c r="G23" s="49" t="s">
        <v>11</v>
      </c>
      <c r="H23" s="49"/>
      <c r="I23" s="49"/>
    </row>
    <row r="24" spans="7:9" ht="15">
      <c r="G24" s="49" t="s">
        <v>126</v>
      </c>
      <c r="H24" s="49"/>
      <c r="I24" s="49"/>
    </row>
    <row r="25" spans="7:9" ht="15">
      <c r="G25" s="49" t="s">
        <v>127</v>
      </c>
      <c r="H25" s="49"/>
      <c r="I25" s="49"/>
    </row>
    <row r="26" spans="7:9" ht="15">
      <c r="G26" s="49" t="s">
        <v>128</v>
      </c>
      <c r="H26" s="49"/>
      <c r="I26" s="49"/>
    </row>
    <row r="27" spans="7:9" ht="15">
      <c r="G27" s="49" t="s">
        <v>129</v>
      </c>
      <c r="H27" s="49"/>
      <c r="I27" s="49"/>
    </row>
    <row r="28" spans="7:9" ht="15">
      <c r="G28" s="49" t="s">
        <v>12</v>
      </c>
      <c r="H28" s="49"/>
      <c r="I28" s="49"/>
    </row>
    <row r="29" spans="7:9" ht="15">
      <c r="G29" s="49" t="s">
        <v>13</v>
      </c>
      <c r="H29" s="49"/>
      <c r="I29" s="49"/>
    </row>
    <row r="30" spans="7:9" ht="33" customHeight="1">
      <c r="G30" s="55" t="s">
        <v>130</v>
      </c>
      <c r="H30" s="55"/>
      <c r="I30" s="55"/>
    </row>
    <row r="31" spans="7:9" ht="15">
      <c r="G31" s="52" t="s">
        <v>14</v>
      </c>
      <c r="H31" s="52"/>
      <c r="I31" s="52"/>
    </row>
    <row r="32" ht="15">
      <c r="H32" s="1"/>
    </row>
    <row r="33" spans="7:9" ht="15">
      <c r="G33" s="51" t="s">
        <v>132</v>
      </c>
      <c r="H33" s="51"/>
      <c r="I33" s="51"/>
    </row>
    <row r="36" spans="1:13" ht="19.5" customHeight="1">
      <c r="A36" s="54" t="s">
        <v>8</v>
      </c>
      <c r="B36" s="54"/>
      <c r="C36" s="54"/>
      <c r="D36" s="54"/>
      <c r="E36" s="54"/>
      <c r="F36" s="54"/>
      <c r="G36" s="54"/>
      <c r="H36" s="54"/>
      <c r="I36" s="54"/>
      <c r="J36" s="54"/>
      <c r="K36" s="54"/>
      <c r="L36" s="54"/>
      <c r="M36" s="54"/>
    </row>
    <row r="37" spans="1:13" ht="25.5" customHeight="1">
      <c r="A37" s="56" t="s">
        <v>54</v>
      </c>
      <c r="B37" s="56"/>
      <c r="C37" s="56"/>
      <c r="D37" s="56"/>
      <c r="E37" s="56"/>
      <c r="F37" s="56"/>
      <c r="G37" s="56"/>
      <c r="H37" s="56"/>
      <c r="I37" s="56"/>
      <c r="J37" s="56"/>
      <c r="K37" s="56"/>
      <c r="L37" s="56"/>
      <c r="M37" s="56"/>
    </row>
    <row r="38" spans="1:13" ht="15.75">
      <c r="A38" s="54" t="s">
        <v>9</v>
      </c>
      <c r="B38" s="54"/>
      <c r="C38" s="54"/>
      <c r="D38" s="54"/>
      <c r="E38" s="54"/>
      <c r="F38" s="54"/>
      <c r="G38" s="54"/>
      <c r="H38" s="54"/>
      <c r="I38" s="54"/>
      <c r="J38" s="54"/>
      <c r="K38" s="54"/>
      <c r="L38" s="54"/>
      <c r="M38" s="54"/>
    </row>
    <row r="39" ht="15.75">
      <c r="A39" s="2"/>
    </row>
    <row r="40" spans="1:13" ht="15.75">
      <c r="A40" s="54" t="s">
        <v>133</v>
      </c>
      <c r="B40" s="54"/>
      <c r="C40" s="54"/>
      <c r="D40" s="54"/>
      <c r="E40" s="54"/>
      <c r="F40" s="54"/>
      <c r="G40" s="54"/>
      <c r="H40" s="54"/>
      <c r="I40" s="54"/>
      <c r="J40" s="54"/>
      <c r="K40" s="54"/>
      <c r="L40" s="54"/>
      <c r="M40" s="54"/>
    </row>
    <row r="41" spans="1:13" ht="15.75">
      <c r="A41" s="54" t="s">
        <v>10</v>
      </c>
      <c r="B41" s="54"/>
      <c r="C41" s="54"/>
      <c r="D41" s="54"/>
      <c r="E41" s="54"/>
      <c r="F41" s="54"/>
      <c r="G41" s="54"/>
      <c r="H41" s="54"/>
      <c r="I41" s="54"/>
      <c r="J41" s="54"/>
      <c r="K41" s="54"/>
      <c r="L41" s="54"/>
      <c r="M41" s="54"/>
    </row>
  </sheetData>
  <sheetProtection/>
  <mergeCells count="32">
    <mergeCell ref="G25:I25"/>
    <mergeCell ref="G23:I23"/>
    <mergeCell ref="G22:I22"/>
    <mergeCell ref="G20:I20"/>
    <mergeCell ref="I5:M5"/>
    <mergeCell ref="G15:I15"/>
    <mergeCell ref="G16:I16"/>
    <mergeCell ref="G18:I18"/>
    <mergeCell ref="I1:M1"/>
    <mergeCell ref="I2:M2"/>
    <mergeCell ref="I3:M3"/>
    <mergeCell ref="I4:M4"/>
    <mergeCell ref="A41:M41"/>
    <mergeCell ref="G28:I28"/>
    <mergeCell ref="G29:I29"/>
    <mergeCell ref="G30:I30"/>
    <mergeCell ref="G31:I31"/>
    <mergeCell ref="A37:M37"/>
    <mergeCell ref="A38:M38"/>
    <mergeCell ref="A40:M40"/>
    <mergeCell ref="G33:I33"/>
    <mergeCell ref="A36:M36"/>
    <mergeCell ref="G27:I27"/>
    <mergeCell ref="G24:I24"/>
    <mergeCell ref="I6:M6"/>
    <mergeCell ref="G9:I9"/>
    <mergeCell ref="G11:I11"/>
    <mergeCell ref="G14:I14"/>
    <mergeCell ref="G12:I12"/>
    <mergeCell ref="G13:I13"/>
    <mergeCell ref="I7:M7"/>
    <mergeCell ref="G26:I26"/>
  </mergeCells>
  <printOptions/>
  <pageMargins left="0.11811023622047245" right="0.11811023622047245" top="0.7480314960629921" bottom="0.7480314960629921" header="0.31496062992125984" footer="0.3149606299212598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2:G39"/>
  <sheetViews>
    <sheetView zoomScale="60" zoomScaleNormal="60" zoomScalePageLayoutView="0" workbookViewId="0" topLeftCell="A1">
      <selection activeCell="G13" sqref="G13"/>
    </sheetView>
  </sheetViews>
  <sheetFormatPr defaultColWidth="9.140625" defaultRowHeight="15"/>
  <cols>
    <col min="1" max="1" width="18.140625" style="8" customWidth="1"/>
    <col min="2" max="2" width="33.57421875" style="8" customWidth="1"/>
    <col min="3" max="3" width="26.140625" style="8" customWidth="1"/>
    <col min="4" max="4" width="17.57421875" style="8" customWidth="1"/>
    <col min="5" max="5" width="36.7109375" style="8" customWidth="1"/>
    <col min="6" max="6" width="18.7109375" style="8" customWidth="1"/>
    <col min="7" max="7" width="47.140625" style="8" customWidth="1"/>
  </cols>
  <sheetData>
    <row r="2" ht="15">
      <c r="A2" s="9"/>
    </row>
    <row r="3" spans="1:7" ht="15">
      <c r="A3" s="58" t="s">
        <v>16</v>
      </c>
      <c r="B3" s="58"/>
      <c r="C3" s="58"/>
      <c r="D3" s="58"/>
      <c r="E3" s="58"/>
      <c r="F3" s="58"/>
      <c r="G3" s="58"/>
    </row>
    <row r="4" spans="1:7" ht="15">
      <c r="A4" s="58" t="s">
        <v>17</v>
      </c>
      <c r="B4" s="58"/>
      <c r="C4" s="58"/>
      <c r="D4" s="58"/>
      <c r="E4" s="58"/>
      <c r="F4" s="58"/>
      <c r="G4" s="58"/>
    </row>
    <row r="5" ht="15.75" thickBot="1">
      <c r="A5" s="9"/>
    </row>
    <row r="6" spans="1:7" ht="180.75" thickBot="1">
      <c r="A6" s="10" t="s">
        <v>23</v>
      </c>
      <c r="B6" s="10" t="s">
        <v>19</v>
      </c>
      <c r="C6" s="10" t="s">
        <v>20</v>
      </c>
      <c r="D6" s="13" t="s">
        <v>102</v>
      </c>
      <c r="E6" s="10" t="s">
        <v>21</v>
      </c>
      <c r="F6" s="13" t="s">
        <v>101</v>
      </c>
      <c r="G6" s="10" t="s">
        <v>22</v>
      </c>
    </row>
    <row r="7" spans="1:7" ht="15.75" thickBot="1">
      <c r="A7" s="10">
        <v>1</v>
      </c>
      <c r="B7" s="10">
        <v>2</v>
      </c>
      <c r="C7" s="10">
        <v>3</v>
      </c>
      <c r="D7" s="10">
        <v>4</v>
      </c>
      <c r="E7" s="10">
        <v>5</v>
      </c>
      <c r="F7" s="10">
        <v>6</v>
      </c>
      <c r="G7" s="10">
        <v>7</v>
      </c>
    </row>
    <row r="8" spans="1:7" s="15" customFormat="1" ht="87" customHeight="1" thickBot="1">
      <c r="A8" s="20" t="s">
        <v>90</v>
      </c>
      <c r="B8" s="18">
        <v>1587588</v>
      </c>
      <c r="C8" s="18">
        <v>0</v>
      </c>
      <c r="D8" s="18">
        <v>265301.28</v>
      </c>
      <c r="E8" s="18">
        <v>1394026.65</v>
      </c>
      <c r="F8" s="19">
        <f aca="true" t="shared" si="0" ref="F8:F13">E8/(B8+C8+D8)</f>
        <v>0.7523529144709606</v>
      </c>
      <c r="G8" s="20" t="s">
        <v>134</v>
      </c>
    </row>
    <row r="9" spans="1:7" s="15" customFormat="1" ht="41.25" customHeight="1" thickBot="1">
      <c r="A9" s="21" t="s">
        <v>91</v>
      </c>
      <c r="B9" s="17">
        <v>816750</v>
      </c>
      <c r="C9" s="17">
        <v>0</v>
      </c>
      <c r="D9" s="17">
        <v>0</v>
      </c>
      <c r="E9" s="17">
        <v>803272.62</v>
      </c>
      <c r="F9" s="19">
        <f t="shared" si="0"/>
        <v>0.9834987695133149</v>
      </c>
      <c r="G9" s="25"/>
    </row>
    <row r="10" spans="1:7" s="15" customFormat="1" ht="156" customHeight="1" thickBot="1">
      <c r="A10" s="21" t="s">
        <v>103</v>
      </c>
      <c r="B10" s="17">
        <v>4731338</v>
      </c>
      <c r="C10" s="17">
        <v>0</v>
      </c>
      <c r="D10" s="17">
        <v>0</v>
      </c>
      <c r="E10" s="17">
        <v>3186565.56</v>
      </c>
      <c r="F10" s="19">
        <f t="shared" si="0"/>
        <v>0.6735019903460713</v>
      </c>
      <c r="G10" s="20" t="s">
        <v>135</v>
      </c>
    </row>
    <row r="11" spans="1:7" s="15" customFormat="1" ht="49.5" customHeight="1" thickBot="1">
      <c r="A11" s="21" t="s">
        <v>92</v>
      </c>
      <c r="B11" s="17">
        <v>180432</v>
      </c>
      <c r="C11" s="17">
        <v>0</v>
      </c>
      <c r="D11" s="17">
        <v>0</v>
      </c>
      <c r="E11" s="17">
        <v>176649.66</v>
      </c>
      <c r="F11" s="19">
        <f t="shared" si="0"/>
        <v>0.9790373104549083</v>
      </c>
      <c r="G11" s="25"/>
    </row>
    <row r="12" spans="1:7" s="31" customFormat="1" ht="180.75" customHeight="1" thickBot="1">
      <c r="A12" s="21" t="s">
        <v>104</v>
      </c>
      <c r="B12" s="17">
        <v>38616.3</v>
      </c>
      <c r="C12" s="17">
        <v>0</v>
      </c>
      <c r="D12" s="17">
        <v>0</v>
      </c>
      <c r="E12" s="17">
        <v>7000</v>
      </c>
      <c r="F12" s="19">
        <f t="shared" si="0"/>
        <v>0.18127060334625533</v>
      </c>
      <c r="G12" s="20" t="s">
        <v>136</v>
      </c>
    </row>
    <row r="13" spans="1:7" s="33" customFormat="1" ht="16.5" thickBot="1">
      <c r="A13" s="32" t="s">
        <v>93</v>
      </c>
      <c r="B13" s="22">
        <f>SUM(B8:B12)</f>
        <v>7354724.3</v>
      </c>
      <c r="C13" s="22">
        <f>SUM(C8:C12)</f>
        <v>0</v>
      </c>
      <c r="D13" s="22">
        <f>SUM(D8:D12)</f>
        <v>265301.28</v>
      </c>
      <c r="E13" s="22">
        <f>SUM(E8:E12)</f>
        <v>5567514.49</v>
      </c>
      <c r="F13" s="23">
        <f t="shared" si="0"/>
        <v>0.730642493459976</v>
      </c>
      <c r="G13" s="47"/>
    </row>
    <row r="14" spans="1:7" s="16" customFormat="1" ht="15">
      <c r="A14" s="11"/>
      <c r="B14" s="11"/>
      <c r="C14" s="11"/>
      <c r="D14" s="11"/>
      <c r="E14" s="11"/>
      <c r="F14" s="11"/>
      <c r="G14" s="11"/>
    </row>
    <row r="15" spans="1:7" s="16" customFormat="1" ht="15">
      <c r="A15" s="11"/>
      <c r="B15" s="11"/>
      <c r="C15" s="11"/>
      <c r="D15" s="11"/>
      <c r="E15" s="11"/>
      <c r="F15" s="11"/>
      <c r="G15" s="11"/>
    </row>
    <row r="16" spans="1:7" s="16" customFormat="1" ht="15">
      <c r="A16" s="11"/>
      <c r="B16" s="11"/>
      <c r="C16" s="11"/>
      <c r="D16" s="11"/>
      <c r="E16" s="11"/>
      <c r="F16" s="11"/>
      <c r="G16" s="11"/>
    </row>
    <row r="17" spans="1:7" s="16" customFormat="1" ht="15">
      <c r="A17" s="11"/>
      <c r="B17" s="11"/>
      <c r="C17" s="11"/>
      <c r="D17" s="11"/>
      <c r="E17" s="11"/>
      <c r="F17" s="11"/>
      <c r="G17" s="11"/>
    </row>
    <row r="18" spans="1:7" s="16" customFormat="1" ht="15">
      <c r="A18" s="11"/>
      <c r="B18" s="11"/>
      <c r="C18" s="11"/>
      <c r="D18" s="11"/>
      <c r="E18" s="11"/>
      <c r="F18" s="11"/>
      <c r="G18" s="11"/>
    </row>
    <row r="19" spans="1:7" s="16" customFormat="1" ht="15">
      <c r="A19" s="11"/>
      <c r="B19" s="11"/>
      <c r="C19" s="11"/>
      <c r="D19" s="11"/>
      <c r="E19" s="11"/>
      <c r="F19" s="11"/>
      <c r="G19" s="11"/>
    </row>
    <row r="20" spans="1:7" s="16" customFormat="1" ht="15">
      <c r="A20" s="11"/>
      <c r="B20" s="11"/>
      <c r="C20" s="11"/>
      <c r="D20" s="11"/>
      <c r="E20" s="11"/>
      <c r="F20" s="11"/>
      <c r="G20" s="11"/>
    </row>
    <row r="21" spans="1:7" s="16" customFormat="1" ht="15">
      <c r="A21" s="11"/>
      <c r="B21" s="11"/>
      <c r="C21" s="11"/>
      <c r="D21" s="11"/>
      <c r="E21" s="11"/>
      <c r="F21" s="11"/>
      <c r="G21" s="11"/>
    </row>
    <row r="22" spans="1:7" s="16" customFormat="1" ht="15">
      <c r="A22" s="11"/>
      <c r="B22" s="11"/>
      <c r="C22" s="11"/>
      <c r="D22" s="11"/>
      <c r="E22" s="11"/>
      <c r="F22" s="11"/>
      <c r="G22" s="11"/>
    </row>
    <row r="23" spans="1:7" s="16" customFormat="1" ht="15">
      <c r="A23" s="11"/>
      <c r="B23" s="11"/>
      <c r="C23" s="11"/>
      <c r="D23" s="11"/>
      <c r="E23" s="11"/>
      <c r="F23" s="11"/>
      <c r="G23" s="11"/>
    </row>
    <row r="24" spans="1:7" s="16" customFormat="1" ht="15">
      <c r="A24" s="11"/>
      <c r="B24" s="11"/>
      <c r="C24" s="11"/>
      <c r="D24" s="11"/>
      <c r="E24" s="11"/>
      <c r="F24" s="11"/>
      <c r="G24" s="11"/>
    </row>
    <row r="25" spans="1:7" s="16" customFormat="1" ht="15">
      <c r="A25" s="11"/>
      <c r="B25" s="11"/>
      <c r="C25" s="11"/>
      <c r="D25" s="11"/>
      <c r="E25" s="11"/>
      <c r="F25" s="11"/>
      <c r="G25" s="11"/>
    </row>
    <row r="26" spans="1:7" s="16" customFormat="1" ht="15">
      <c r="A26" s="11"/>
      <c r="B26" s="11"/>
      <c r="C26" s="11"/>
      <c r="D26" s="11"/>
      <c r="E26" s="11"/>
      <c r="F26" s="11"/>
      <c r="G26" s="11"/>
    </row>
    <row r="27" spans="1:7" s="16" customFormat="1" ht="15">
      <c r="A27" s="11"/>
      <c r="B27" s="11"/>
      <c r="C27" s="11"/>
      <c r="D27" s="11"/>
      <c r="E27" s="11"/>
      <c r="F27" s="11"/>
      <c r="G27" s="11"/>
    </row>
    <row r="28" spans="1:7" s="16" customFormat="1" ht="15">
      <c r="A28" s="11"/>
      <c r="B28" s="11"/>
      <c r="C28" s="11"/>
      <c r="D28" s="11"/>
      <c r="E28" s="11"/>
      <c r="F28" s="11"/>
      <c r="G28" s="11"/>
    </row>
    <row r="29" spans="1:7" s="16" customFormat="1" ht="15">
      <c r="A29" s="11"/>
      <c r="B29" s="11"/>
      <c r="C29" s="11"/>
      <c r="D29" s="11"/>
      <c r="E29" s="11"/>
      <c r="F29" s="11"/>
      <c r="G29" s="11"/>
    </row>
    <row r="30" spans="1:7" s="16" customFormat="1" ht="15">
      <c r="A30" s="11"/>
      <c r="B30" s="11"/>
      <c r="C30" s="11"/>
      <c r="D30" s="11"/>
      <c r="E30" s="11"/>
      <c r="F30" s="11"/>
      <c r="G30" s="11"/>
    </row>
    <row r="31" spans="1:7" s="16" customFormat="1" ht="15">
      <c r="A31" s="11"/>
      <c r="B31" s="11"/>
      <c r="C31" s="11"/>
      <c r="D31" s="11"/>
      <c r="E31" s="11"/>
      <c r="F31" s="11"/>
      <c r="G31" s="11"/>
    </row>
    <row r="32" spans="1:7" s="16" customFormat="1" ht="15">
      <c r="A32" s="11"/>
      <c r="B32" s="11"/>
      <c r="C32" s="11"/>
      <c r="D32" s="11"/>
      <c r="E32" s="11"/>
      <c r="F32" s="11"/>
      <c r="G32" s="11"/>
    </row>
    <row r="33" spans="1:7" s="16" customFormat="1" ht="15">
      <c r="A33" s="11"/>
      <c r="B33" s="11"/>
      <c r="C33" s="11"/>
      <c r="D33" s="11"/>
      <c r="E33" s="11"/>
      <c r="F33" s="11"/>
      <c r="G33" s="11"/>
    </row>
    <row r="34" spans="1:7" s="16" customFormat="1" ht="15">
      <c r="A34" s="11"/>
      <c r="B34" s="11"/>
      <c r="C34" s="11"/>
      <c r="D34" s="11"/>
      <c r="E34" s="11"/>
      <c r="F34" s="11"/>
      <c r="G34" s="11"/>
    </row>
    <row r="35" spans="1:7" s="16" customFormat="1" ht="15">
      <c r="A35" s="11"/>
      <c r="B35" s="11"/>
      <c r="C35" s="11"/>
      <c r="D35" s="11"/>
      <c r="E35" s="11"/>
      <c r="F35" s="11"/>
      <c r="G35" s="11"/>
    </row>
    <row r="36" spans="1:7" s="16" customFormat="1" ht="15">
      <c r="A36" s="11"/>
      <c r="B36" s="11"/>
      <c r="C36" s="11"/>
      <c r="D36" s="11"/>
      <c r="E36" s="11"/>
      <c r="F36" s="11"/>
      <c r="G36" s="11"/>
    </row>
    <row r="37" spans="1:7" s="16" customFormat="1" ht="15">
      <c r="A37" s="11"/>
      <c r="B37" s="11"/>
      <c r="C37" s="11"/>
      <c r="D37" s="11"/>
      <c r="E37" s="11"/>
      <c r="F37" s="11"/>
      <c r="G37" s="11"/>
    </row>
    <row r="38" spans="1:7" s="16" customFormat="1" ht="15">
      <c r="A38" s="11"/>
      <c r="B38" s="11"/>
      <c r="C38" s="11"/>
      <c r="D38" s="11"/>
      <c r="E38" s="11"/>
      <c r="F38" s="11"/>
      <c r="G38" s="11"/>
    </row>
    <row r="39" spans="1:7" s="16" customFormat="1" ht="15">
      <c r="A39" s="11"/>
      <c r="B39" s="11"/>
      <c r="C39" s="11"/>
      <c r="D39" s="11"/>
      <c r="E39" s="11"/>
      <c r="F39" s="11"/>
      <c r="G39" s="11"/>
    </row>
  </sheetData>
  <sheetProtection/>
  <mergeCells count="2">
    <mergeCell ref="A3:G3"/>
    <mergeCell ref="A4:G4"/>
  </mergeCells>
  <printOptions/>
  <pageMargins left="0.5118110236220472" right="0.11811023622047245" top="0.3937007874015748" bottom="0" header="0.31496062992125984" footer="0.31496062992125984"/>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2:L55"/>
  <sheetViews>
    <sheetView zoomScale="65" zoomScaleNormal="65" zoomScalePageLayoutView="0" workbookViewId="0" topLeftCell="C1">
      <selection activeCell="D5" sqref="D5"/>
    </sheetView>
  </sheetViews>
  <sheetFormatPr defaultColWidth="9.140625" defaultRowHeight="15"/>
  <cols>
    <col min="1" max="1" width="7.421875" style="8" customWidth="1"/>
    <col min="2" max="2" width="23.00390625" style="8" customWidth="1"/>
    <col min="3" max="3" width="19.28125" style="8" customWidth="1"/>
    <col min="4" max="4" width="22.28125" style="8" customWidth="1"/>
    <col min="5" max="5" width="18.57421875" style="8" customWidth="1"/>
    <col min="6" max="6" width="25.57421875" style="8" customWidth="1"/>
    <col min="7" max="7" width="20.140625" style="24" customWidth="1"/>
    <col min="8" max="8" width="19.8515625" style="24" customWidth="1"/>
    <col min="9" max="9" width="21.7109375" style="24" customWidth="1"/>
    <col min="10" max="10" width="18.7109375" style="24" customWidth="1"/>
    <col min="11" max="11" width="19.140625" style="8" customWidth="1"/>
    <col min="12" max="12" width="19.7109375" style="8" customWidth="1"/>
  </cols>
  <sheetData>
    <row r="2" spans="1:12" ht="15">
      <c r="A2" s="58" t="s">
        <v>24</v>
      </c>
      <c r="B2" s="58"/>
      <c r="C2" s="58"/>
      <c r="D2" s="58"/>
      <c r="E2" s="58"/>
      <c r="F2" s="58"/>
      <c r="G2" s="58"/>
      <c r="H2" s="58"/>
      <c r="I2" s="58"/>
      <c r="J2" s="58"/>
      <c r="K2" s="58"/>
      <c r="L2" s="58"/>
    </row>
    <row r="3" spans="1:12" ht="15">
      <c r="A3" s="58" t="s">
        <v>25</v>
      </c>
      <c r="B3" s="58"/>
      <c r="C3" s="58"/>
      <c r="D3" s="58"/>
      <c r="E3" s="58"/>
      <c r="F3" s="58"/>
      <c r="G3" s="58"/>
      <c r="H3" s="58"/>
      <c r="I3" s="58"/>
      <c r="J3" s="58"/>
      <c r="K3" s="58"/>
      <c r="L3" s="58"/>
    </row>
    <row r="4" ht="15.75" thickBot="1">
      <c r="A4" s="9"/>
    </row>
    <row r="5" spans="1:12" ht="163.5" customHeight="1" thickBot="1">
      <c r="A5" s="10" t="s">
        <v>18</v>
      </c>
      <c r="B5" s="10" t="s">
        <v>26</v>
      </c>
      <c r="C5" s="10" t="s">
        <v>27</v>
      </c>
      <c r="D5" s="10" t="s">
        <v>28</v>
      </c>
      <c r="E5" s="10" t="s">
        <v>29</v>
      </c>
      <c r="F5" s="10" t="s">
        <v>30</v>
      </c>
      <c r="G5" s="13" t="s">
        <v>31</v>
      </c>
      <c r="H5" s="13" t="s">
        <v>35</v>
      </c>
      <c r="I5" s="13" t="s">
        <v>36</v>
      </c>
      <c r="J5" s="20" t="s">
        <v>32</v>
      </c>
      <c r="K5" s="10" t="s">
        <v>33</v>
      </c>
      <c r="L5" s="10" t="s">
        <v>34</v>
      </c>
    </row>
    <row r="6" spans="1:12" ht="15.75" thickBot="1">
      <c r="A6" s="10">
        <v>1</v>
      </c>
      <c r="B6" s="10">
        <v>2</v>
      </c>
      <c r="C6" s="10">
        <v>3</v>
      </c>
      <c r="D6" s="10">
        <v>4</v>
      </c>
      <c r="E6" s="10">
        <v>5</v>
      </c>
      <c r="F6" s="10">
        <v>6</v>
      </c>
      <c r="G6" s="13">
        <v>7</v>
      </c>
      <c r="H6" s="13">
        <v>8</v>
      </c>
      <c r="I6" s="13">
        <v>9</v>
      </c>
      <c r="J6" s="13">
        <v>10</v>
      </c>
      <c r="K6" s="10">
        <v>11</v>
      </c>
      <c r="L6" s="10">
        <v>12</v>
      </c>
    </row>
    <row r="7" spans="1:12" s="16" customFormat="1" ht="252" customHeight="1" thickBot="1">
      <c r="A7" s="13">
        <v>1</v>
      </c>
      <c r="B7" s="34" t="s">
        <v>94</v>
      </c>
      <c r="C7" s="20" t="s">
        <v>55</v>
      </c>
      <c r="D7" s="20" t="s">
        <v>56</v>
      </c>
      <c r="E7" s="20" t="s">
        <v>95</v>
      </c>
      <c r="F7" s="20">
        <v>1000</v>
      </c>
      <c r="G7" s="20">
        <v>552</v>
      </c>
      <c r="H7" s="18">
        <f>G7/F7</f>
        <v>0.552</v>
      </c>
      <c r="I7" s="18">
        <f>134840</f>
        <v>134840</v>
      </c>
      <c r="J7" s="18">
        <f>I7/I18</f>
        <v>0.014235402631324019</v>
      </c>
      <c r="K7" s="59">
        <f>H7*J7+H8*J8+H9*J9+H10*J10+H11*J11+H12*J12+H13*J13+H14*J14+H15*J15+H16*J16+H17*J17</f>
        <v>0.7192996048883977</v>
      </c>
      <c r="L7" s="14"/>
    </row>
    <row r="8" spans="1:12" s="16" customFormat="1" ht="248.25" customHeight="1" thickBot="1">
      <c r="A8" s="13">
        <v>2</v>
      </c>
      <c r="B8" s="34" t="s">
        <v>94</v>
      </c>
      <c r="C8" s="20" t="s">
        <v>55</v>
      </c>
      <c r="D8" s="20" t="s">
        <v>57</v>
      </c>
      <c r="E8" s="20" t="s">
        <v>95</v>
      </c>
      <c r="F8" s="20">
        <v>500</v>
      </c>
      <c r="G8" s="20">
        <v>359</v>
      </c>
      <c r="H8" s="18">
        <f>G8/F8</f>
        <v>0.718</v>
      </c>
      <c r="I8" s="18">
        <f>125000</f>
        <v>125000</v>
      </c>
      <c r="J8" s="18">
        <f>I8/I18</f>
        <v>0.013196568740103103</v>
      </c>
      <c r="K8" s="60"/>
      <c r="L8" s="14"/>
    </row>
    <row r="9" spans="1:12" s="16" customFormat="1" ht="246" customHeight="1" thickBot="1">
      <c r="A9" s="13">
        <v>3</v>
      </c>
      <c r="B9" s="34" t="s">
        <v>96</v>
      </c>
      <c r="C9" s="20" t="s">
        <v>58</v>
      </c>
      <c r="D9" s="20" t="s">
        <v>56</v>
      </c>
      <c r="E9" s="20" t="s">
        <v>95</v>
      </c>
      <c r="F9" s="20">
        <v>2500</v>
      </c>
      <c r="G9" s="20">
        <v>1836</v>
      </c>
      <c r="H9" s="18">
        <f aca="true" t="shared" si="0" ref="H9:H17">G9/F9</f>
        <v>0.7344</v>
      </c>
      <c r="I9" s="18">
        <f>340000</f>
        <v>340000</v>
      </c>
      <c r="J9" s="18">
        <f>I9/I18</f>
        <v>0.03589466697308044</v>
      </c>
      <c r="K9" s="60"/>
      <c r="L9" s="14"/>
    </row>
    <row r="10" spans="1:12" s="16" customFormat="1" ht="237.75" customHeight="1" thickBot="1">
      <c r="A10" s="13">
        <v>4</v>
      </c>
      <c r="B10" s="34" t="s">
        <v>96</v>
      </c>
      <c r="C10" s="20" t="s">
        <v>58</v>
      </c>
      <c r="D10" s="20" t="s">
        <v>57</v>
      </c>
      <c r="E10" s="20" t="s">
        <v>95</v>
      </c>
      <c r="F10" s="20">
        <v>2200</v>
      </c>
      <c r="G10" s="20">
        <v>1458</v>
      </c>
      <c r="H10" s="18">
        <f t="shared" si="0"/>
        <v>0.6627272727272727</v>
      </c>
      <c r="I10" s="18">
        <f>550000</f>
        <v>550000</v>
      </c>
      <c r="J10" s="18">
        <f>I10/I18</f>
        <v>0.05806490245645365</v>
      </c>
      <c r="K10" s="60"/>
      <c r="L10" s="14"/>
    </row>
    <row r="11" spans="1:12" s="16" customFormat="1" ht="409.5" customHeight="1" thickBot="1">
      <c r="A11" s="13">
        <v>5</v>
      </c>
      <c r="B11" s="34" t="s">
        <v>97</v>
      </c>
      <c r="C11" s="35" t="s">
        <v>59</v>
      </c>
      <c r="D11" s="20" t="s">
        <v>60</v>
      </c>
      <c r="E11" s="20" t="s">
        <v>95</v>
      </c>
      <c r="F11" s="20">
        <v>636</v>
      </c>
      <c r="G11" s="20">
        <v>429</v>
      </c>
      <c r="H11" s="18">
        <f t="shared" si="0"/>
        <v>0.6745283018867925</v>
      </c>
      <c r="I11" s="18">
        <v>1072932</v>
      </c>
      <c r="J11" s="18">
        <f>I11/I18</f>
        <v>0.11327216713165042</v>
      </c>
      <c r="K11" s="60"/>
      <c r="L11" s="14"/>
    </row>
    <row r="12" spans="1:12" s="16" customFormat="1" ht="246.75" customHeight="1" thickBot="1">
      <c r="A12" s="13">
        <v>6</v>
      </c>
      <c r="B12" s="34" t="s">
        <v>98</v>
      </c>
      <c r="C12" s="20" t="s">
        <v>61</v>
      </c>
      <c r="D12" s="20" t="s">
        <v>56</v>
      </c>
      <c r="E12" s="20" t="s">
        <v>95</v>
      </c>
      <c r="F12" s="20">
        <v>766</v>
      </c>
      <c r="G12" s="14">
        <v>391</v>
      </c>
      <c r="H12" s="18">
        <f t="shared" si="0"/>
        <v>0.5104438642297651</v>
      </c>
      <c r="I12" s="18">
        <f>98814</f>
        <v>98814</v>
      </c>
      <c r="J12" s="18">
        <f>I12/I18</f>
        <v>0.010432045947876384</v>
      </c>
      <c r="K12" s="60"/>
      <c r="L12" s="14"/>
    </row>
    <row r="13" spans="1:12" s="16" customFormat="1" ht="228" customHeight="1" thickBot="1">
      <c r="A13" s="13">
        <v>7</v>
      </c>
      <c r="B13" s="34" t="s">
        <v>98</v>
      </c>
      <c r="C13" s="20" t="s">
        <v>61</v>
      </c>
      <c r="D13" s="20" t="s">
        <v>57</v>
      </c>
      <c r="E13" s="20" t="s">
        <v>95</v>
      </c>
      <c r="F13" s="20">
        <v>345</v>
      </c>
      <c r="G13" s="20">
        <v>385</v>
      </c>
      <c r="H13" s="18">
        <f t="shared" si="0"/>
        <v>1.1159420289855073</v>
      </c>
      <c r="I13" s="18">
        <f>82800</f>
        <v>82800</v>
      </c>
      <c r="J13" s="18">
        <f>I13/I18</f>
        <v>0.008741407133444295</v>
      </c>
      <c r="K13" s="60"/>
      <c r="L13" s="14"/>
    </row>
    <row r="14" spans="1:12" s="16" customFormat="1" ht="158.25" customHeight="1" thickBot="1">
      <c r="A14" s="13">
        <v>8</v>
      </c>
      <c r="B14" s="36" t="s">
        <v>106</v>
      </c>
      <c r="C14" s="20" t="s">
        <v>107</v>
      </c>
      <c r="D14" s="20" t="s">
        <v>108</v>
      </c>
      <c r="E14" s="20" t="s">
        <v>109</v>
      </c>
      <c r="F14" s="20">
        <v>3500</v>
      </c>
      <c r="G14" s="20">
        <v>2590</v>
      </c>
      <c r="H14" s="18">
        <f t="shared" si="0"/>
        <v>0.74</v>
      </c>
      <c r="I14" s="18">
        <v>6247850</v>
      </c>
      <c r="J14" s="18">
        <f>I14/I18</f>
        <v>0.6596014560228254</v>
      </c>
      <c r="K14" s="60"/>
      <c r="L14" s="14"/>
    </row>
    <row r="15" spans="1:12" s="16" customFormat="1" ht="158.25" customHeight="1" thickBot="1">
      <c r="A15" s="13"/>
      <c r="B15" s="36"/>
      <c r="C15" s="20" t="s">
        <v>110</v>
      </c>
      <c r="D15" s="20" t="s">
        <v>111</v>
      </c>
      <c r="E15" s="20" t="s">
        <v>95</v>
      </c>
      <c r="F15" s="20">
        <v>10</v>
      </c>
      <c r="G15" s="20">
        <v>7</v>
      </c>
      <c r="H15" s="18">
        <f t="shared" si="0"/>
        <v>0.7</v>
      </c>
      <c r="I15" s="18">
        <v>50232</v>
      </c>
      <c r="J15" s="18">
        <f>I15/I18</f>
        <v>0.005303120327622872</v>
      </c>
      <c r="K15" s="60"/>
      <c r="L15" s="14"/>
    </row>
    <row r="16" spans="1:12" s="16" customFormat="1" ht="158.25" customHeight="1" thickBot="1">
      <c r="A16" s="26">
        <v>9</v>
      </c>
      <c r="B16" s="34" t="s">
        <v>99</v>
      </c>
      <c r="C16" s="20" t="s">
        <v>62</v>
      </c>
      <c r="D16" s="20" t="s">
        <v>63</v>
      </c>
      <c r="E16" s="20" t="s">
        <v>95</v>
      </c>
      <c r="F16" s="20">
        <v>80</v>
      </c>
      <c r="G16" s="20">
        <v>57</v>
      </c>
      <c r="H16" s="18">
        <f t="shared" si="0"/>
        <v>0.7125</v>
      </c>
      <c r="I16" s="18">
        <v>279587.2</v>
      </c>
      <c r="J16" s="18">
        <f>I16/I18</f>
        <v>0.029516733629223635</v>
      </c>
      <c r="K16" s="60"/>
      <c r="L16" s="14"/>
    </row>
    <row r="17" spans="1:12" s="16" customFormat="1" ht="158.25" customHeight="1" thickBot="1">
      <c r="A17" s="26"/>
      <c r="B17" s="34"/>
      <c r="C17" s="20" t="s">
        <v>105</v>
      </c>
      <c r="D17" s="20" t="s">
        <v>112</v>
      </c>
      <c r="E17" s="20" t="s">
        <v>113</v>
      </c>
      <c r="F17" s="20">
        <v>800</v>
      </c>
      <c r="G17" s="20">
        <v>507</v>
      </c>
      <c r="H17" s="18">
        <f t="shared" si="0"/>
        <v>0.63375</v>
      </c>
      <c r="I17" s="18">
        <v>490104</v>
      </c>
      <c r="J17" s="18">
        <f>I17/I18</f>
        <v>0.05174152900639593</v>
      </c>
      <c r="K17" s="61"/>
      <c r="L17" s="14"/>
    </row>
    <row r="18" spans="1:12" s="46" customFormat="1" ht="15.75" thickBot="1">
      <c r="A18" s="42"/>
      <c r="B18" s="43"/>
      <c r="C18" s="44" t="s">
        <v>64</v>
      </c>
      <c r="D18" s="44"/>
      <c r="E18" s="44"/>
      <c r="F18" s="44"/>
      <c r="G18" s="44"/>
      <c r="H18" s="45"/>
      <c r="I18" s="45">
        <f>SUM(I7:I17)</f>
        <v>9472159.2</v>
      </c>
      <c r="J18" s="45"/>
      <c r="K18" s="32"/>
      <c r="L18" s="44"/>
    </row>
    <row r="19" spans="1:12" s="16" customFormat="1" ht="15">
      <c r="A19" s="11"/>
      <c r="B19" s="11"/>
      <c r="C19" s="27"/>
      <c r="D19" s="11"/>
      <c r="E19" s="11"/>
      <c r="F19" s="11"/>
      <c r="G19" s="24"/>
      <c r="H19" s="48"/>
      <c r="I19" s="48"/>
      <c r="J19" s="48"/>
      <c r="K19" s="11"/>
      <c r="L19" s="11"/>
    </row>
    <row r="20" spans="1:12" s="16" customFormat="1" ht="15">
      <c r="A20" s="11"/>
      <c r="B20" s="11"/>
      <c r="C20" s="27"/>
      <c r="D20" s="11"/>
      <c r="E20" s="11"/>
      <c r="F20" s="11"/>
      <c r="G20" s="24"/>
      <c r="H20" s="24"/>
      <c r="I20" s="24"/>
      <c r="J20" s="24"/>
      <c r="K20" s="11"/>
      <c r="L20" s="11"/>
    </row>
    <row r="21" spans="1:12" s="16" customFormat="1" ht="15">
      <c r="A21" s="11"/>
      <c r="B21" s="11"/>
      <c r="C21" s="27"/>
      <c r="D21" s="11"/>
      <c r="E21" s="11"/>
      <c r="F21" s="11"/>
      <c r="G21" s="24"/>
      <c r="H21" s="24"/>
      <c r="I21" s="24"/>
      <c r="J21" s="24"/>
      <c r="K21" s="11"/>
      <c r="L21" s="11"/>
    </row>
    <row r="22" spans="1:12" s="16" customFormat="1" ht="15">
      <c r="A22" s="11"/>
      <c r="B22" s="11"/>
      <c r="C22" s="27"/>
      <c r="D22" s="11"/>
      <c r="E22" s="11"/>
      <c r="F22" s="11"/>
      <c r="G22" s="24"/>
      <c r="H22" s="24"/>
      <c r="I22" s="24"/>
      <c r="J22" s="24"/>
      <c r="K22" s="11"/>
      <c r="L22" s="11"/>
    </row>
    <row r="23" spans="1:12" s="16" customFormat="1" ht="15">
      <c r="A23" s="11"/>
      <c r="B23" s="11"/>
      <c r="C23" s="27"/>
      <c r="D23" s="11"/>
      <c r="E23" s="11"/>
      <c r="F23" s="11"/>
      <c r="G23" s="24"/>
      <c r="H23" s="24"/>
      <c r="I23" s="24"/>
      <c r="J23" s="24"/>
      <c r="K23" s="11"/>
      <c r="L23" s="11"/>
    </row>
    <row r="24" spans="1:12" s="16" customFormat="1" ht="15">
      <c r="A24" s="11"/>
      <c r="B24" s="11"/>
      <c r="C24" s="27"/>
      <c r="D24" s="11"/>
      <c r="E24" s="11"/>
      <c r="F24" s="11"/>
      <c r="G24" s="24"/>
      <c r="H24" s="24"/>
      <c r="I24" s="24"/>
      <c r="J24" s="24"/>
      <c r="K24" s="11"/>
      <c r="L24" s="11"/>
    </row>
    <row r="25" spans="1:12" s="16" customFormat="1" ht="15">
      <c r="A25" s="11"/>
      <c r="B25" s="11"/>
      <c r="C25" s="27"/>
      <c r="D25" s="11"/>
      <c r="E25" s="11"/>
      <c r="F25" s="11"/>
      <c r="G25" s="24"/>
      <c r="H25" s="24"/>
      <c r="I25" s="24"/>
      <c r="J25" s="24"/>
      <c r="K25" s="11"/>
      <c r="L25" s="11"/>
    </row>
    <row r="26" spans="1:12" s="16" customFormat="1" ht="15">
      <c r="A26" s="11"/>
      <c r="B26" s="11"/>
      <c r="C26" s="27"/>
      <c r="D26" s="11"/>
      <c r="E26" s="11"/>
      <c r="F26" s="11"/>
      <c r="G26" s="24"/>
      <c r="H26" s="24"/>
      <c r="I26" s="24"/>
      <c r="J26" s="24"/>
      <c r="K26" s="11"/>
      <c r="L26" s="11"/>
    </row>
    <row r="27" spans="1:12" s="16" customFormat="1" ht="15">
      <c r="A27" s="11"/>
      <c r="B27" s="11"/>
      <c r="C27" s="27"/>
      <c r="D27" s="11"/>
      <c r="E27" s="11"/>
      <c r="F27" s="11"/>
      <c r="G27" s="24"/>
      <c r="H27" s="24"/>
      <c r="I27" s="24"/>
      <c r="J27" s="24"/>
      <c r="K27" s="11"/>
      <c r="L27" s="11"/>
    </row>
    <row r="28" spans="1:12" s="16" customFormat="1" ht="15">
      <c r="A28" s="11"/>
      <c r="B28" s="11"/>
      <c r="C28" s="27"/>
      <c r="D28" s="11"/>
      <c r="E28" s="11"/>
      <c r="F28" s="11"/>
      <c r="G28" s="24"/>
      <c r="H28" s="24"/>
      <c r="I28" s="24"/>
      <c r="J28" s="24"/>
      <c r="K28" s="11"/>
      <c r="L28" s="11"/>
    </row>
    <row r="29" spans="1:12" s="16" customFormat="1" ht="15">
      <c r="A29" s="11"/>
      <c r="B29" s="11"/>
      <c r="C29" s="27"/>
      <c r="D29" s="11"/>
      <c r="E29" s="11"/>
      <c r="F29" s="11"/>
      <c r="G29" s="24"/>
      <c r="H29" s="24"/>
      <c r="I29" s="24"/>
      <c r="J29" s="24"/>
      <c r="K29" s="11"/>
      <c r="L29" s="11"/>
    </row>
    <row r="30" spans="1:12" s="16" customFormat="1" ht="15">
      <c r="A30" s="11"/>
      <c r="B30" s="11"/>
      <c r="C30" s="27"/>
      <c r="D30" s="11"/>
      <c r="E30" s="11"/>
      <c r="F30" s="11"/>
      <c r="G30" s="24"/>
      <c r="H30" s="24"/>
      <c r="I30" s="24"/>
      <c r="J30" s="24"/>
      <c r="K30" s="11"/>
      <c r="L30" s="11"/>
    </row>
    <row r="31" spans="1:12" s="16" customFormat="1" ht="15">
      <c r="A31" s="11"/>
      <c r="B31" s="11"/>
      <c r="C31" s="27"/>
      <c r="D31" s="11"/>
      <c r="E31" s="11"/>
      <c r="F31" s="11"/>
      <c r="G31" s="24"/>
      <c r="H31" s="24"/>
      <c r="I31" s="24"/>
      <c r="J31" s="24"/>
      <c r="K31" s="11"/>
      <c r="L31" s="11"/>
    </row>
    <row r="32" spans="1:12" s="16" customFormat="1" ht="15">
      <c r="A32" s="11"/>
      <c r="B32" s="11"/>
      <c r="C32" s="27"/>
      <c r="D32" s="11"/>
      <c r="E32" s="11"/>
      <c r="F32" s="11"/>
      <c r="G32" s="24"/>
      <c r="H32" s="24"/>
      <c r="I32" s="24"/>
      <c r="J32" s="24"/>
      <c r="K32" s="11"/>
      <c r="L32" s="11"/>
    </row>
    <row r="33" spans="1:12" s="16" customFormat="1" ht="15">
      <c r="A33" s="11"/>
      <c r="B33" s="11"/>
      <c r="C33" s="27"/>
      <c r="D33" s="11"/>
      <c r="E33" s="11"/>
      <c r="F33" s="11"/>
      <c r="G33" s="24"/>
      <c r="H33" s="24"/>
      <c r="I33" s="24"/>
      <c r="J33" s="24"/>
      <c r="K33" s="11"/>
      <c r="L33" s="11"/>
    </row>
    <row r="34" spans="1:12" s="16" customFormat="1" ht="15">
      <c r="A34" s="11"/>
      <c r="B34" s="11"/>
      <c r="C34" s="27"/>
      <c r="D34" s="11"/>
      <c r="E34" s="11"/>
      <c r="F34" s="11"/>
      <c r="G34" s="24"/>
      <c r="H34" s="24"/>
      <c r="I34" s="24"/>
      <c r="J34" s="24"/>
      <c r="K34" s="11"/>
      <c r="L34" s="11"/>
    </row>
    <row r="35" spans="1:12" s="16" customFormat="1" ht="15">
      <c r="A35" s="11"/>
      <c r="B35" s="11"/>
      <c r="C35" s="27"/>
      <c r="D35" s="11"/>
      <c r="E35" s="11"/>
      <c r="F35" s="11"/>
      <c r="G35" s="24"/>
      <c r="H35" s="24"/>
      <c r="I35" s="24"/>
      <c r="J35" s="24"/>
      <c r="K35" s="11"/>
      <c r="L35" s="11"/>
    </row>
    <row r="36" spans="1:12" s="16" customFormat="1" ht="15">
      <c r="A36" s="11"/>
      <c r="B36" s="11"/>
      <c r="C36" s="27"/>
      <c r="D36" s="11"/>
      <c r="E36" s="11"/>
      <c r="F36" s="11"/>
      <c r="G36" s="24"/>
      <c r="H36" s="24"/>
      <c r="I36" s="24"/>
      <c r="J36" s="24"/>
      <c r="K36" s="11"/>
      <c r="L36" s="11"/>
    </row>
    <row r="37" spans="1:12" s="16" customFormat="1" ht="15">
      <c r="A37" s="11"/>
      <c r="B37" s="11"/>
      <c r="C37" s="27"/>
      <c r="D37" s="11"/>
      <c r="E37" s="11"/>
      <c r="F37" s="11"/>
      <c r="G37" s="24"/>
      <c r="H37" s="24"/>
      <c r="I37" s="24"/>
      <c r="J37" s="24"/>
      <c r="K37" s="11"/>
      <c r="L37" s="11"/>
    </row>
    <row r="38" spans="1:12" s="16" customFormat="1" ht="15">
      <c r="A38" s="11"/>
      <c r="B38" s="11"/>
      <c r="C38" s="27"/>
      <c r="D38" s="11"/>
      <c r="E38" s="11"/>
      <c r="F38" s="11"/>
      <c r="G38" s="24"/>
      <c r="H38" s="24"/>
      <c r="I38" s="24"/>
      <c r="J38" s="24"/>
      <c r="K38" s="11"/>
      <c r="L38" s="11"/>
    </row>
    <row r="39" spans="1:12" s="16" customFormat="1" ht="15">
      <c r="A39" s="11"/>
      <c r="B39" s="11"/>
      <c r="C39" s="27"/>
      <c r="D39" s="11"/>
      <c r="E39" s="11"/>
      <c r="F39" s="11"/>
      <c r="G39" s="24"/>
      <c r="H39" s="24"/>
      <c r="I39" s="24"/>
      <c r="J39" s="24"/>
      <c r="K39" s="11"/>
      <c r="L39" s="11"/>
    </row>
    <row r="40" spans="1:12" s="16" customFormat="1" ht="15">
      <c r="A40" s="11"/>
      <c r="B40" s="11"/>
      <c r="C40" s="11"/>
      <c r="D40" s="11"/>
      <c r="E40" s="11"/>
      <c r="F40" s="11"/>
      <c r="G40" s="24"/>
      <c r="H40" s="24"/>
      <c r="I40" s="24"/>
      <c r="J40" s="24"/>
      <c r="K40" s="11"/>
      <c r="L40" s="11"/>
    </row>
    <row r="41" spans="1:12" s="16" customFormat="1" ht="15">
      <c r="A41" s="11"/>
      <c r="B41" s="11"/>
      <c r="C41" s="11"/>
      <c r="D41" s="11"/>
      <c r="E41" s="11"/>
      <c r="F41" s="11"/>
      <c r="G41" s="24"/>
      <c r="H41" s="24"/>
      <c r="I41" s="24"/>
      <c r="J41" s="24"/>
      <c r="K41" s="11"/>
      <c r="L41" s="11"/>
    </row>
    <row r="42" spans="1:12" s="16" customFormat="1" ht="15">
      <c r="A42" s="11"/>
      <c r="B42" s="11"/>
      <c r="C42" s="11"/>
      <c r="D42" s="11"/>
      <c r="E42" s="11"/>
      <c r="F42" s="11"/>
      <c r="G42" s="24"/>
      <c r="H42" s="24"/>
      <c r="I42" s="24"/>
      <c r="J42" s="24"/>
      <c r="K42" s="11"/>
      <c r="L42" s="11"/>
    </row>
    <row r="43" spans="1:12" s="16" customFormat="1" ht="15">
      <c r="A43" s="11"/>
      <c r="B43" s="11"/>
      <c r="C43" s="11"/>
      <c r="D43" s="11"/>
      <c r="E43" s="11"/>
      <c r="F43" s="11"/>
      <c r="G43" s="24"/>
      <c r="H43" s="24"/>
      <c r="I43" s="24"/>
      <c r="J43" s="24"/>
      <c r="K43" s="11"/>
      <c r="L43" s="11"/>
    </row>
    <row r="44" spans="1:12" s="16" customFormat="1" ht="15">
      <c r="A44" s="11"/>
      <c r="B44" s="11"/>
      <c r="C44" s="11"/>
      <c r="D44" s="11"/>
      <c r="E44" s="11"/>
      <c r="F44" s="11"/>
      <c r="G44" s="24"/>
      <c r="H44" s="24"/>
      <c r="I44" s="24"/>
      <c r="J44" s="24"/>
      <c r="K44" s="11"/>
      <c r="L44" s="11"/>
    </row>
    <row r="45" spans="1:12" s="16" customFormat="1" ht="15">
      <c r="A45" s="11"/>
      <c r="B45" s="11"/>
      <c r="C45" s="11"/>
      <c r="D45" s="11"/>
      <c r="E45" s="11"/>
      <c r="F45" s="11"/>
      <c r="G45" s="24"/>
      <c r="H45" s="24"/>
      <c r="I45" s="24"/>
      <c r="J45" s="24"/>
      <c r="K45" s="11"/>
      <c r="L45" s="11"/>
    </row>
    <row r="46" spans="1:12" s="16" customFormat="1" ht="15">
      <c r="A46" s="11"/>
      <c r="B46" s="11"/>
      <c r="C46" s="11"/>
      <c r="D46" s="11"/>
      <c r="E46" s="11"/>
      <c r="F46" s="11"/>
      <c r="G46" s="24"/>
      <c r="H46" s="24"/>
      <c r="I46" s="24"/>
      <c r="J46" s="24"/>
      <c r="K46" s="11"/>
      <c r="L46" s="11"/>
    </row>
    <row r="47" spans="1:12" s="16" customFormat="1" ht="15">
      <c r="A47" s="11"/>
      <c r="B47" s="11"/>
      <c r="C47" s="11"/>
      <c r="D47" s="11"/>
      <c r="E47" s="11"/>
      <c r="F47" s="11"/>
      <c r="G47" s="24"/>
      <c r="H47" s="24"/>
      <c r="I47" s="24"/>
      <c r="J47" s="24"/>
      <c r="K47" s="11"/>
      <c r="L47" s="11"/>
    </row>
    <row r="48" spans="1:12" s="16" customFormat="1" ht="15">
      <c r="A48" s="11"/>
      <c r="B48" s="11"/>
      <c r="C48" s="11"/>
      <c r="D48" s="11"/>
      <c r="E48" s="11"/>
      <c r="F48" s="11"/>
      <c r="G48" s="24"/>
      <c r="H48" s="24"/>
      <c r="I48" s="24"/>
      <c r="J48" s="24"/>
      <c r="K48" s="11"/>
      <c r="L48" s="11"/>
    </row>
    <row r="49" spans="1:12" s="16" customFormat="1" ht="15">
      <c r="A49" s="11"/>
      <c r="B49" s="11"/>
      <c r="C49" s="11"/>
      <c r="D49" s="11"/>
      <c r="E49" s="11"/>
      <c r="F49" s="11"/>
      <c r="G49" s="24"/>
      <c r="H49" s="24"/>
      <c r="I49" s="24"/>
      <c r="J49" s="24"/>
      <c r="K49" s="11"/>
      <c r="L49" s="11"/>
    </row>
    <row r="50" spans="1:12" s="16" customFormat="1" ht="15">
      <c r="A50" s="11"/>
      <c r="B50" s="11"/>
      <c r="C50" s="11"/>
      <c r="D50" s="11"/>
      <c r="E50" s="11"/>
      <c r="F50" s="11"/>
      <c r="G50" s="24"/>
      <c r="H50" s="24"/>
      <c r="I50" s="24"/>
      <c r="J50" s="24"/>
      <c r="K50" s="11"/>
      <c r="L50" s="11"/>
    </row>
    <row r="51" spans="1:12" s="16" customFormat="1" ht="15">
      <c r="A51" s="11"/>
      <c r="B51" s="11"/>
      <c r="C51" s="11"/>
      <c r="D51" s="11"/>
      <c r="E51" s="11"/>
      <c r="F51" s="11"/>
      <c r="G51" s="24"/>
      <c r="H51" s="24"/>
      <c r="I51" s="24"/>
      <c r="J51" s="24"/>
      <c r="K51" s="11"/>
      <c r="L51" s="11"/>
    </row>
    <row r="52" spans="1:12" s="16" customFormat="1" ht="15">
      <c r="A52" s="11"/>
      <c r="B52" s="11"/>
      <c r="C52" s="11"/>
      <c r="D52" s="11"/>
      <c r="E52" s="11"/>
      <c r="F52" s="11"/>
      <c r="G52" s="24"/>
      <c r="H52" s="24"/>
      <c r="I52" s="24"/>
      <c r="J52" s="24"/>
      <c r="K52" s="11"/>
      <c r="L52" s="11"/>
    </row>
    <row r="53" spans="1:12" s="16" customFormat="1" ht="15">
      <c r="A53" s="11"/>
      <c r="B53" s="11"/>
      <c r="C53" s="11"/>
      <c r="D53" s="11"/>
      <c r="E53" s="11"/>
      <c r="F53" s="11"/>
      <c r="G53" s="24"/>
      <c r="H53" s="24"/>
      <c r="I53" s="24"/>
      <c r="J53" s="24"/>
      <c r="K53" s="11"/>
      <c r="L53" s="11"/>
    </row>
    <row r="54" spans="1:12" s="16" customFormat="1" ht="15">
      <c r="A54" s="11"/>
      <c r="B54" s="11"/>
      <c r="C54" s="11"/>
      <c r="D54" s="11"/>
      <c r="E54" s="11"/>
      <c r="F54" s="11"/>
      <c r="G54" s="24"/>
      <c r="H54" s="24"/>
      <c r="I54" s="24"/>
      <c r="J54" s="24"/>
      <c r="K54" s="11"/>
      <c r="L54" s="11"/>
    </row>
    <row r="55" spans="1:12" s="16" customFormat="1" ht="15">
      <c r="A55" s="11"/>
      <c r="B55" s="11"/>
      <c r="C55" s="11"/>
      <c r="D55" s="11"/>
      <c r="E55" s="11"/>
      <c r="F55" s="11"/>
      <c r="G55" s="24"/>
      <c r="H55" s="24"/>
      <c r="I55" s="24"/>
      <c r="J55" s="24"/>
      <c r="K55" s="11"/>
      <c r="L55" s="11"/>
    </row>
  </sheetData>
  <sheetProtection/>
  <mergeCells count="3">
    <mergeCell ref="A2:L2"/>
    <mergeCell ref="A3:L3"/>
    <mergeCell ref="K7:K17"/>
  </mergeCells>
  <printOptions/>
  <pageMargins left="0.11811023622047245" right="0.11811023622047245" top="0.15748031496062992" bottom="0.15748031496062992" header="0.31496062992125984" footer="0.1968503937007874"/>
  <pageSetup horizontalDpi="600" verticalDpi="600" orientation="portrait" paperSize="9" scale="40" r:id="rId2"/>
  <drawing r:id="rId1"/>
</worksheet>
</file>

<file path=xl/worksheets/sheet4.xml><?xml version="1.0" encoding="utf-8"?>
<worksheet xmlns="http://schemas.openxmlformats.org/spreadsheetml/2006/main" xmlns:r="http://schemas.openxmlformats.org/officeDocument/2006/relationships">
  <dimension ref="A2:C7"/>
  <sheetViews>
    <sheetView zoomScalePageLayoutView="0" workbookViewId="0" topLeftCell="A1">
      <selection activeCell="A7" sqref="A7:IV7"/>
    </sheetView>
  </sheetViews>
  <sheetFormatPr defaultColWidth="9.140625" defaultRowHeight="15"/>
  <cols>
    <col min="1" max="1" width="25.7109375" style="0" customWidth="1"/>
    <col min="2" max="2" width="26.140625" style="0" customWidth="1"/>
    <col min="3" max="3" width="24.57421875" style="0" customWidth="1"/>
  </cols>
  <sheetData>
    <row r="2" spans="1:3" ht="15.75">
      <c r="A2" s="54" t="s">
        <v>37</v>
      </c>
      <c r="B2" s="54"/>
      <c r="C2" s="54"/>
    </row>
    <row r="3" spans="1:3" ht="15.75">
      <c r="A3" s="54" t="s">
        <v>38</v>
      </c>
      <c r="B3" s="54"/>
      <c r="C3" s="54"/>
    </row>
    <row r="4" ht="16.5" thickBot="1">
      <c r="A4" s="2"/>
    </row>
    <row r="5" spans="1:3" ht="126.75" thickBot="1">
      <c r="A5" s="3" t="s">
        <v>39</v>
      </c>
      <c r="B5" s="3" t="s">
        <v>40</v>
      </c>
      <c r="C5" s="3" t="s">
        <v>41</v>
      </c>
    </row>
    <row r="6" spans="1:3" ht="16.5" thickBot="1">
      <c r="A6" s="4">
        <v>1</v>
      </c>
      <c r="B6" s="5">
        <v>2</v>
      </c>
      <c r="C6" s="5">
        <v>3</v>
      </c>
    </row>
    <row r="7" spans="1:3" s="38" customFormat="1" ht="16.5" thickBot="1">
      <c r="A7" s="62">
        <f>'Часть 2 Показат. объема'!K7:K16</f>
        <v>0.7192996048883977</v>
      </c>
      <c r="B7" s="63">
        <f>'Часть 1 Фин.обеспеч.'!E13/('Часть 1 Фин.обеспеч.'!B13+'Часть 1 Фин.обеспеч.'!D13)</f>
        <v>0.730642493459976</v>
      </c>
      <c r="C7" s="63">
        <f>A7/B7</f>
        <v>0.9844754600600032</v>
      </c>
    </row>
  </sheetData>
  <sheetProtection/>
  <mergeCells count="2">
    <mergeCell ref="A2:C2"/>
    <mergeCell ref="A3:C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I79"/>
  <sheetViews>
    <sheetView tabSelected="1" zoomScale="65" zoomScaleNormal="65" zoomScalePageLayoutView="0" workbookViewId="0" topLeftCell="A35">
      <selection activeCell="H54" sqref="H54"/>
    </sheetView>
  </sheetViews>
  <sheetFormatPr defaultColWidth="9.140625" defaultRowHeight="15"/>
  <cols>
    <col min="1" max="1" width="11.57421875" style="7" customWidth="1"/>
    <col min="2" max="2" width="18.57421875" style="0" customWidth="1"/>
    <col min="3" max="3" width="30.140625" style="0" customWidth="1"/>
    <col min="4" max="4" width="17.57421875" style="0" customWidth="1"/>
    <col min="5" max="5" width="19.421875" style="0" customWidth="1"/>
    <col min="6" max="6" width="18.28125" style="0" customWidth="1"/>
    <col min="7" max="7" width="20.8515625" style="0" customWidth="1"/>
    <col min="8" max="8" width="20.28125" style="0" customWidth="1"/>
    <col min="9" max="9" width="21.140625" style="0" customWidth="1"/>
  </cols>
  <sheetData>
    <row r="2" spans="1:9" ht="15.75">
      <c r="A2" s="54" t="s">
        <v>42</v>
      </c>
      <c r="B2" s="54"/>
      <c r="C2" s="54"/>
      <c r="D2" s="54"/>
      <c r="E2" s="54"/>
      <c r="F2" s="54"/>
      <c r="G2" s="54"/>
      <c r="H2" s="54"/>
      <c r="I2" s="54"/>
    </row>
    <row r="3" spans="1:9" ht="15.75">
      <c r="A3" s="54" t="s">
        <v>43</v>
      </c>
      <c r="B3" s="54"/>
      <c r="C3" s="54"/>
      <c r="D3" s="54"/>
      <c r="E3" s="54"/>
      <c r="F3" s="54"/>
      <c r="G3" s="54"/>
      <c r="H3" s="54"/>
      <c r="I3" s="54"/>
    </row>
    <row r="4" ht="16.5" thickBot="1">
      <c r="A4" s="6"/>
    </row>
    <row r="5" spans="1:9" ht="171" customHeight="1" thickBot="1">
      <c r="A5" s="12" t="s">
        <v>18</v>
      </c>
      <c r="B5" s="10" t="s">
        <v>44</v>
      </c>
      <c r="C5" s="10" t="s">
        <v>27</v>
      </c>
      <c r="D5" s="10" t="s">
        <v>45</v>
      </c>
      <c r="E5" s="10" t="s">
        <v>46</v>
      </c>
      <c r="F5" s="10" t="s">
        <v>47</v>
      </c>
      <c r="G5" s="10" t="s">
        <v>48</v>
      </c>
      <c r="H5" s="13" t="s">
        <v>50</v>
      </c>
      <c r="I5" s="10" t="s">
        <v>49</v>
      </c>
    </row>
    <row r="6" spans="1:9" ht="15.75" thickBot="1">
      <c r="A6" s="12">
        <v>1</v>
      </c>
      <c r="B6" s="10">
        <v>2</v>
      </c>
      <c r="C6" s="10">
        <v>3</v>
      </c>
      <c r="D6" s="10">
        <v>4</v>
      </c>
      <c r="E6" s="10">
        <v>5</v>
      </c>
      <c r="F6" s="10">
        <v>6</v>
      </c>
      <c r="G6" s="10">
        <v>7</v>
      </c>
      <c r="H6" s="10">
        <v>8</v>
      </c>
      <c r="I6" s="10">
        <v>9</v>
      </c>
    </row>
    <row r="7" spans="1:9" s="38" customFormat="1" ht="120" thickBot="1">
      <c r="A7" s="37">
        <v>1</v>
      </c>
      <c r="B7" s="20" t="s">
        <v>94</v>
      </c>
      <c r="C7" s="20" t="s">
        <v>114</v>
      </c>
      <c r="D7" s="20"/>
      <c r="E7" s="20"/>
      <c r="F7" s="20"/>
      <c r="G7" s="20"/>
      <c r="H7" s="20"/>
      <c r="I7" s="20"/>
    </row>
    <row r="8" spans="1:9" s="38" customFormat="1" ht="114.75" customHeight="1" thickBot="1">
      <c r="A8" s="37" t="s">
        <v>51</v>
      </c>
      <c r="B8" s="39" t="s">
        <v>65</v>
      </c>
      <c r="C8" s="39"/>
      <c r="D8" s="20" t="s">
        <v>66</v>
      </c>
      <c r="E8" s="20">
        <v>100</v>
      </c>
      <c r="F8" s="20">
        <v>100</v>
      </c>
      <c r="G8" s="20"/>
      <c r="H8" s="20">
        <f>F8/E8</f>
        <v>1</v>
      </c>
      <c r="I8" s="20"/>
    </row>
    <row r="9" spans="1:9" s="38" customFormat="1" ht="83.25" customHeight="1" thickBot="1">
      <c r="A9" s="37" t="s">
        <v>71</v>
      </c>
      <c r="B9" s="20" t="s">
        <v>67</v>
      </c>
      <c r="C9" s="20"/>
      <c r="D9" s="20" t="s">
        <v>66</v>
      </c>
      <c r="E9" s="20">
        <v>90</v>
      </c>
      <c r="F9" s="20">
        <v>90</v>
      </c>
      <c r="G9" s="20"/>
      <c r="H9" s="20">
        <f>F9/E9</f>
        <v>1</v>
      </c>
      <c r="I9" s="20"/>
    </row>
    <row r="10" spans="1:9" s="38" customFormat="1" ht="120" thickBot="1">
      <c r="A10" s="37" t="s">
        <v>68</v>
      </c>
      <c r="B10" s="20" t="s">
        <v>94</v>
      </c>
      <c r="C10" s="20" t="s">
        <v>114</v>
      </c>
      <c r="D10" s="20" t="s">
        <v>57</v>
      </c>
      <c r="E10" s="20"/>
      <c r="F10" s="20"/>
      <c r="G10" s="20"/>
      <c r="H10" s="20"/>
      <c r="I10" s="20"/>
    </row>
    <row r="11" spans="1:9" s="38" customFormat="1" ht="105.75" thickBot="1">
      <c r="A11" s="37" t="s">
        <v>69</v>
      </c>
      <c r="B11" s="39" t="s">
        <v>65</v>
      </c>
      <c r="C11" s="39"/>
      <c r="D11" s="20" t="s">
        <v>66</v>
      </c>
      <c r="E11" s="20">
        <v>100</v>
      </c>
      <c r="F11" s="20">
        <v>100</v>
      </c>
      <c r="G11" s="20"/>
      <c r="H11" s="20">
        <f>F11/E11</f>
        <v>1</v>
      </c>
      <c r="I11" s="20"/>
    </row>
    <row r="12" spans="1:9" s="38" customFormat="1" ht="75.75" thickBot="1">
      <c r="A12" s="37" t="s">
        <v>70</v>
      </c>
      <c r="B12" s="20" t="s">
        <v>67</v>
      </c>
      <c r="C12" s="20"/>
      <c r="D12" s="20" t="s">
        <v>66</v>
      </c>
      <c r="E12" s="20">
        <v>90</v>
      </c>
      <c r="F12" s="20">
        <v>90</v>
      </c>
      <c r="G12" s="20"/>
      <c r="H12" s="20">
        <f>F12/E12</f>
        <v>1</v>
      </c>
      <c r="I12" s="20"/>
    </row>
    <row r="13" spans="1:9" s="38" customFormat="1" ht="120.75" thickBot="1">
      <c r="A13" s="37" t="s">
        <v>72</v>
      </c>
      <c r="B13" s="34" t="s">
        <v>96</v>
      </c>
      <c r="C13" s="20" t="s">
        <v>58</v>
      </c>
      <c r="D13" s="20"/>
      <c r="E13" s="20"/>
      <c r="F13" s="20"/>
      <c r="G13" s="20"/>
      <c r="H13" s="20"/>
      <c r="I13" s="20"/>
    </row>
    <row r="14" spans="1:9" s="38" customFormat="1" ht="105.75" thickBot="1">
      <c r="A14" s="37" t="s">
        <v>73</v>
      </c>
      <c r="B14" s="39" t="s">
        <v>65</v>
      </c>
      <c r="C14" s="39"/>
      <c r="D14" s="20" t="s">
        <v>66</v>
      </c>
      <c r="E14" s="20">
        <v>100</v>
      </c>
      <c r="F14" s="20">
        <v>100</v>
      </c>
      <c r="G14" s="20"/>
      <c r="H14" s="20">
        <f>F14/E14</f>
        <v>1</v>
      </c>
      <c r="I14" s="20"/>
    </row>
    <row r="15" spans="1:9" s="38" customFormat="1" ht="75.75" thickBot="1">
      <c r="A15" s="37" t="s">
        <v>74</v>
      </c>
      <c r="B15" s="20" t="s">
        <v>67</v>
      </c>
      <c r="C15" s="20"/>
      <c r="D15" s="20" t="s">
        <v>66</v>
      </c>
      <c r="E15" s="20">
        <v>90</v>
      </c>
      <c r="F15" s="20">
        <v>90</v>
      </c>
      <c r="G15" s="20"/>
      <c r="H15" s="20">
        <f>F15/E15</f>
        <v>1</v>
      </c>
      <c r="I15" s="20"/>
    </row>
    <row r="16" spans="1:9" s="38" customFormat="1" ht="181.5" customHeight="1" thickBot="1">
      <c r="A16" s="37" t="s">
        <v>75</v>
      </c>
      <c r="B16" s="34" t="s">
        <v>96</v>
      </c>
      <c r="C16" s="20" t="s">
        <v>115</v>
      </c>
      <c r="D16" s="20" t="s">
        <v>57</v>
      </c>
      <c r="E16" s="20"/>
      <c r="F16" s="20"/>
      <c r="G16" s="20"/>
      <c r="H16" s="20"/>
      <c r="I16" s="20"/>
    </row>
    <row r="17" spans="1:9" s="38" customFormat="1" ht="105.75" thickBot="1">
      <c r="A17" s="37" t="s">
        <v>76</v>
      </c>
      <c r="B17" s="39" t="s">
        <v>65</v>
      </c>
      <c r="C17" s="39"/>
      <c r="D17" s="20" t="s">
        <v>66</v>
      </c>
      <c r="E17" s="20">
        <v>100</v>
      </c>
      <c r="F17" s="20">
        <v>100</v>
      </c>
      <c r="G17" s="20"/>
      <c r="H17" s="20">
        <f>F17/E17</f>
        <v>1</v>
      </c>
      <c r="I17" s="20"/>
    </row>
    <row r="18" spans="1:9" s="38" customFormat="1" ht="75.75" thickBot="1">
      <c r="A18" s="37" t="s">
        <v>77</v>
      </c>
      <c r="B18" s="20" t="s">
        <v>67</v>
      </c>
      <c r="C18" s="20"/>
      <c r="D18" s="20" t="s">
        <v>66</v>
      </c>
      <c r="E18" s="20">
        <v>90</v>
      </c>
      <c r="F18" s="20">
        <v>90</v>
      </c>
      <c r="G18" s="20"/>
      <c r="H18" s="20">
        <f>F18/E18</f>
        <v>1</v>
      </c>
      <c r="I18" s="20"/>
    </row>
    <row r="19" spans="1:9" s="38" customFormat="1" ht="259.5" customHeight="1" thickBot="1">
      <c r="A19" s="37" t="s">
        <v>78</v>
      </c>
      <c r="B19" s="34" t="s">
        <v>97</v>
      </c>
      <c r="C19" s="35" t="s">
        <v>59</v>
      </c>
      <c r="D19" s="20"/>
      <c r="E19" s="20"/>
      <c r="F19" s="20"/>
      <c r="G19" s="20"/>
      <c r="H19" s="20"/>
      <c r="I19" s="20"/>
    </row>
    <row r="20" spans="1:9" s="38" customFormat="1" ht="105.75" thickBot="1">
      <c r="A20" s="37" t="s">
        <v>79</v>
      </c>
      <c r="B20" s="39" t="s">
        <v>65</v>
      </c>
      <c r="C20" s="39"/>
      <c r="D20" s="20" t="s">
        <v>66</v>
      </c>
      <c r="E20" s="20">
        <v>100</v>
      </c>
      <c r="F20" s="20">
        <v>100</v>
      </c>
      <c r="G20" s="20"/>
      <c r="H20" s="20">
        <f>F20/E20</f>
        <v>1</v>
      </c>
      <c r="I20" s="20"/>
    </row>
    <row r="21" spans="1:9" s="38" customFormat="1" ht="75.75" thickBot="1">
      <c r="A21" s="37" t="s">
        <v>80</v>
      </c>
      <c r="B21" s="20" t="s">
        <v>67</v>
      </c>
      <c r="C21" s="20"/>
      <c r="D21" s="20" t="s">
        <v>66</v>
      </c>
      <c r="E21" s="20">
        <v>90</v>
      </c>
      <c r="F21" s="20">
        <v>90</v>
      </c>
      <c r="G21" s="20"/>
      <c r="H21" s="20">
        <f>F21/E21</f>
        <v>1</v>
      </c>
      <c r="I21" s="20"/>
    </row>
    <row r="22" spans="1:9" s="38" customFormat="1" ht="181.5" customHeight="1" thickBot="1">
      <c r="A22" s="37" t="s">
        <v>81</v>
      </c>
      <c r="B22" s="34" t="s">
        <v>98</v>
      </c>
      <c r="C22" s="20" t="s">
        <v>116</v>
      </c>
      <c r="D22" s="20"/>
      <c r="E22" s="20"/>
      <c r="F22" s="20"/>
      <c r="G22" s="20"/>
      <c r="H22" s="20"/>
      <c r="I22" s="20"/>
    </row>
    <row r="23" spans="1:9" s="38" customFormat="1" ht="90.75" customHeight="1" thickBot="1">
      <c r="A23" s="37" t="s">
        <v>82</v>
      </c>
      <c r="B23" s="39" t="s">
        <v>65</v>
      </c>
      <c r="C23" s="39"/>
      <c r="D23" s="20" t="s">
        <v>66</v>
      </c>
      <c r="E23" s="20">
        <v>100</v>
      </c>
      <c r="F23" s="20">
        <v>100</v>
      </c>
      <c r="G23" s="20"/>
      <c r="H23" s="20">
        <f>F23/E23</f>
        <v>1</v>
      </c>
      <c r="I23" s="20"/>
    </row>
    <row r="24" spans="1:9" s="38" customFormat="1" ht="49.5" customHeight="1" thickBot="1">
      <c r="A24" s="37" t="s">
        <v>83</v>
      </c>
      <c r="B24" s="20" t="s">
        <v>67</v>
      </c>
      <c r="C24" s="20"/>
      <c r="D24" s="20" t="s">
        <v>66</v>
      </c>
      <c r="E24" s="20">
        <v>90</v>
      </c>
      <c r="F24" s="20">
        <v>90</v>
      </c>
      <c r="G24" s="20"/>
      <c r="H24" s="20">
        <f>F24/E24</f>
        <v>1</v>
      </c>
      <c r="I24" s="20"/>
    </row>
    <row r="25" spans="1:9" s="38" customFormat="1" ht="181.5" customHeight="1" thickBot="1">
      <c r="A25" s="37" t="s">
        <v>84</v>
      </c>
      <c r="B25" s="34" t="s">
        <v>98</v>
      </c>
      <c r="C25" s="20" t="s">
        <v>116</v>
      </c>
      <c r="D25" s="20" t="s">
        <v>57</v>
      </c>
      <c r="E25" s="20"/>
      <c r="F25" s="20"/>
      <c r="G25" s="20"/>
      <c r="H25" s="20"/>
      <c r="I25" s="20"/>
    </row>
    <row r="26" spans="1:9" s="38" customFormat="1" ht="105.75" thickBot="1">
      <c r="A26" s="37" t="s">
        <v>85</v>
      </c>
      <c r="B26" s="39" t="s">
        <v>65</v>
      </c>
      <c r="C26" s="39"/>
      <c r="D26" s="20" t="s">
        <v>66</v>
      </c>
      <c r="E26" s="20">
        <v>100</v>
      </c>
      <c r="F26" s="20">
        <v>100</v>
      </c>
      <c r="G26" s="20"/>
      <c r="H26" s="20">
        <f>F26/E26</f>
        <v>1</v>
      </c>
      <c r="I26" s="20"/>
    </row>
    <row r="27" spans="1:9" s="38" customFormat="1" ht="75.75" thickBot="1">
      <c r="A27" s="37" t="s">
        <v>86</v>
      </c>
      <c r="B27" s="20" t="s">
        <v>67</v>
      </c>
      <c r="C27" s="20"/>
      <c r="D27" s="20" t="s">
        <v>66</v>
      </c>
      <c r="E27" s="20">
        <v>90</v>
      </c>
      <c r="F27" s="20">
        <v>90</v>
      </c>
      <c r="G27" s="20"/>
      <c r="H27" s="20">
        <f>F27/E27</f>
        <v>1</v>
      </c>
      <c r="I27" s="20"/>
    </row>
    <row r="28" spans="1:9" s="38" customFormat="1" ht="45.75" thickBot="1">
      <c r="A28" s="37" t="s">
        <v>87</v>
      </c>
      <c r="B28" s="36" t="s">
        <v>106</v>
      </c>
      <c r="C28" s="20" t="s">
        <v>107</v>
      </c>
      <c r="D28" s="20"/>
      <c r="E28" s="20"/>
      <c r="F28" s="20"/>
      <c r="G28" s="20"/>
      <c r="H28" s="20"/>
      <c r="I28" s="20"/>
    </row>
    <row r="29" spans="1:9" s="38" customFormat="1" ht="105.75" thickBot="1">
      <c r="A29" s="37" t="s">
        <v>88</v>
      </c>
      <c r="B29" s="39" t="s">
        <v>65</v>
      </c>
      <c r="C29" s="39"/>
      <c r="D29" s="20" t="s">
        <v>66</v>
      </c>
      <c r="E29" s="20">
        <v>100</v>
      </c>
      <c r="F29" s="20">
        <v>100</v>
      </c>
      <c r="G29" s="20"/>
      <c r="H29" s="20">
        <f>F29/E29</f>
        <v>1</v>
      </c>
      <c r="I29" s="20"/>
    </row>
    <row r="30" spans="1:9" s="38" customFormat="1" ht="75.75" thickBot="1">
      <c r="A30" s="37" t="s">
        <v>117</v>
      </c>
      <c r="B30" s="20" t="s">
        <v>67</v>
      </c>
      <c r="C30" s="20"/>
      <c r="D30" s="20" t="s">
        <v>66</v>
      </c>
      <c r="E30" s="20">
        <v>90</v>
      </c>
      <c r="F30" s="20">
        <v>90</v>
      </c>
      <c r="G30" s="20"/>
      <c r="H30" s="20">
        <f>F30/E30</f>
        <v>1</v>
      </c>
      <c r="I30" s="20"/>
    </row>
    <row r="31" spans="1:9" s="38" customFormat="1" ht="75.75" thickBot="1">
      <c r="A31" s="37" t="s">
        <v>118</v>
      </c>
      <c r="B31" s="20"/>
      <c r="C31" s="20" t="s">
        <v>110</v>
      </c>
      <c r="D31" s="20"/>
      <c r="E31" s="20"/>
      <c r="F31" s="20"/>
      <c r="G31" s="20"/>
      <c r="H31" s="20"/>
      <c r="I31" s="20"/>
    </row>
    <row r="32" spans="1:9" s="38" customFormat="1" ht="105.75" thickBot="1">
      <c r="A32" s="37" t="s">
        <v>120</v>
      </c>
      <c r="B32" s="39" t="s">
        <v>65</v>
      </c>
      <c r="C32" s="39"/>
      <c r="D32" s="20" t="s">
        <v>66</v>
      </c>
      <c r="E32" s="20">
        <v>100</v>
      </c>
      <c r="F32" s="20">
        <v>100</v>
      </c>
      <c r="G32" s="20"/>
      <c r="H32" s="20">
        <f>F32/E32</f>
        <v>1</v>
      </c>
      <c r="I32" s="20"/>
    </row>
    <row r="33" spans="1:9" s="38" customFormat="1" ht="75.75" thickBot="1">
      <c r="A33" s="37" t="s">
        <v>121</v>
      </c>
      <c r="B33" s="20" t="s">
        <v>67</v>
      </c>
      <c r="C33" s="20"/>
      <c r="D33" s="20" t="s">
        <v>66</v>
      </c>
      <c r="E33" s="20">
        <v>90</v>
      </c>
      <c r="F33" s="20">
        <v>90</v>
      </c>
      <c r="G33" s="20"/>
      <c r="H33" s="20">
        <f>F33/E33</f>
        <v>1</v>
      </c>
      <c r="I33" s="20"/>
    </row>
    <row r="34" spans="1:9" s="38" customFormat="1" ht="45.75" thickBot="1">
      <c r="A34" s="37" t="s">
        <v>119</v>
      </c>
      <c r="B34" s="34" t="s">
        <v>99</v>
      </c>
      <c r="C34" s="20" t="s">
        <v>62</v>
      </c>
      <c r="D34" s="20" t="s">
        <v>63</v>
      </c>
      <c r="E34" s="20"/>
      <c r="F34" s="20"/>
      <c r="G34" s="20"/>
      <c r="H34" s="20"/>
      <c r="I34" s="20"/>
    </row>
    <row r="35" spans="1:9" s="38" customFormat="1" ht="105.75" thickBot="1">
      <c r="A35" s="37" t="s">
        <v>122</v>
      </c>
      <c r="B35" s="20" t="s">
        <v>89</v>
      </c>
      <c r="C35" s="20"/>
      <c r="D35" s="20" t="s">
        <v>100</v>
      </c>
      <c r="E35" s="20">
        <v>100</v>
      </c>
      <c r="F35" s="20">
        <v>100</v>
      </c>
      <c r="G35" s="20"/>
      <c r="H35" s="20">
        <f>F35/E35</f>
        <v>1</v>
      </c>
      <c r="I35" s="20"/>
    </row>
    <row r="36" spans="1:9" s="38" customFormat="1" ht="75.75" thickBot="1">
      <c r="A36" s="37" t="s">
        <v>123</v>
      </c>
      <c r="B36" s="20"/>
      <c r="C36" s="20" t="s">
        <v>124</v>
      </c>
      <c r="D36" s="20"/>
      <c r="E36" s="20"/>
      <c r="F36" s="20"/>
      <c r="G36" s="20"/>
      <c r="H36" s="20"/>
      <c r="I36" s="20"/>
    </row>
    <row r="37" s="16" customFormat="1" ht="15">
      <c r="A37" s="29"/>
    </row>
    <row r="38" spans="1:3" s="38" customFormat="1" ht="15.75">
      <c r="A38" s="40"/>
      <c r="B38" s="41"/>
      <c r="C38" s="41"/>
    </row>
    <row r="39" s="38" customFormat="1" ht="15">
      <c r="A39" s="40"/>
    </row>
    <row r="40" s="38" customFormat="1" ht="15">
      <c r="A40" s="40"/>
    </row>
    <row r="41" s="38" customFormat="1" ht="15">
      <c r="A41" s="40"/>
    </row>
    <row r="42" s="38" customFormat="1" ht="15">
      <c r="A42" s="40"/>
    </row>
    <row r="43" s="28" customFormat="1" ht="15">
      <c r="A43" s="30"/>
    </row>
    <row r="44" s="28" customFormat="1" ht="15">
      <c r="A44" s="30"/>
    </row>
    <row r="45" s="28" customFormat="1" ht="15">
      <c r="A45" s="30"/>
    </row>
    <row r="46" s="28" customFormat="1" ht="15">
      <c r="A46" s="30"/>
    </row>
    <row r="47" s="28" customFormat="1" ht="15">
      <c r="A47" s="30"/>
    </row>
    <row r="48" s="28" customFormat="1" ht="15">
      <c r="A48" s="30"/>
    </row>
    <row r="49" s="28" customFormat="1" ht="15">
      <c r="A49" s="30"/>
    </row>
    <row r="50" s="28" customFormat="1" ht="15">
      <c r="A50" s="30"/>
    </row>
    <row r="51" s="28" customFormat="1" ht="15">
      <c r="A51" s="30"/>
    </row>
    <row r="52" s="28" customFormat="1" ht="15">
      <c r="A52" s="30"/>
    </row>
    <row r="53" s="28" customFormat="1" ht="15">
      <c r="A53" s="30"/>
    </row>
    <row r="54" s="28" customFormat="1" ht="15">
      <c r="A54" s="30"/>
    </row>
    <row r="55" s="28" customFormat="1" ht="15">
      <c r="A55" s="30"/>
    </row>
    <row r="56" s="28" customFormat="1" ht="15">
      <c r="A56" s="30"/>
    </row>
    <row r="57" s="28" customFormat="1" ht="15">
      <c r="A57" s="30"/>
    </row>
    <row r="58" s="28" customFormat="1" ht="15">
      <c r="A58" s="30"/>
    </row>
    <row r="59" s="28" customFormat="1" ht="15">
      <c r="A59" s="30"/>
    </row>
    <row r="60" s="28" customFormat="1" ht="15">
      <c r="A60" s="30"/>
    </row>
    <row r="61" s="28" customFormat="1" ht="15">
      <c r="A61" s="30"/>
    </row>
    <row r="62" s="28" customFormat="1" ht="15">
      <c r="A62" s="30"/>
    </row>
    <row r="63" s="28" customFormat="1" ht="15">
      <c r="A63" s="30"/>
    </row>
    <row r="64" s="28" customFormat="1" ht="15">
      <c r="A64" s="30"/>
    </row>
    <row r="65" s="28" customFormat="1" ht="15">
      <c r="A65" s="30"/>
    </row>
    <row r="66" s="28" customFormat="1" ht="15">
      <c r="A66" s="30"/>
    </row>
    <row r="67" s="28" customFormat="1" ht="15">
      <c r="A67" s="30"/>
    </row>
    <row r="68" s="28" customFormat="1" ht="15">
      <c r="A68" s="30"/>
    </row>
    <row r="69" s="28" customFormat="1" ht="15">
      <c r="A69" s="30"/>
    </row>
    <row r="70" s="28" customFormat="1" ht="15">
      <c r="A70" s="30"/>
    </row>
    <row r="71" s="28" customFormat="1" ht="15">
      <c r="A71" s="30"/>
    </row>
    <row r="72" s="28" customFormat="1" ht="15">
      <c r="A72" s="30"/>
    </row>
    <row r="73" s="28" customFormat="1" ht="15">
      <c r="A73" s="30"/>
    </row>
    <row r="74" s="28" customFormat="1" ht="15">
      <c r="A74" s="30"/>
    </row>
    <row r="75" s="28" customFormat="1" ht="15">
      <c r="A75" s="30"/>
    </row>
    <row r="76" s="28" customFormat="1" ht="15">
      <c r="A76" s="30"/>
    </row>
    <row r="77" s="28" customFormat="1" ht="15">
      <c r="A77" s="30"/>
    </row>
    <row r="78" s="28" customFormat="1" ht="15">
      <c r="A78" s="30"/>
    </row>
    <row r="79" s="28" customFormat="1" ht="15">
      <c r="A79" s="30"/>
    </row>
  </sheetData>
  <sheetProtection/>
  <mergeCells count="2">
    <mergeCell ref="A2:I2"/>
    <mergeCell ref="A3:I3"/>
  </mergeCells>
  <printOptions/>
  <pageMargins left="0.7086614173228347" right="0.7086614173228347" top="0.7480314960629921" bottom="0.35433070866141736"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ДЗТО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Отдел программ</dc:creator>
  <cp:keywords/>
  <dc:description/>
  <cp:lastModifiedBy>Нина</cp:lastModifiedBy>
  <cp:lastPrinted>2017-10-09T12:41:34Z</cp:lastPrinted>
  <dcterms:created xsi:type="dcterms:W3CDTF">2016-05-13T06:43:36Z</dcterms:created>
  <dcterms:modified xsi:type="dcterms:W3CDTF">2017-10-09T13:13:05Z</dcterms:modified>
  <cp:category/>
  <cp:version/>
  <cp:contentType/>
  <cp:contentStatus/>
</cp:coreProperties>
</file>